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7Yuse.KIKUCHI\Documents\回覧\"/>
    </mc:Choice>
  </mc:AlternateContent>
  <bookViews>
    <workbookView xWindow="0" yWindow="0" windowWidth="29010" windowHeight="11295"/>
  </bookViews>
  <sheets>
    <sheet name="贈与計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B6" i="1" l="1"/>
  <c r="D6" i="1"/>
  <c r="G9" i="1"/>
  <c r="F9" i="1"/>
  <c r="F12" i="1" s="1"/>
  <c r="F15" i="1" s="1"/>
  <c r="F18" i="1" s="1"/>
  <c r="F21" i="1" s="1"/>
  <c r="A9" i="1"/>
  <c r="A12" i="1" s="1"/>
  <c r="A15" i="1" s="1"/>
  <c r="A18" i="1" s="1"/>
  <c r="A21" i="1" s="1"/>
  <c r="G12" i="1" l="1"/>
  <c r="D9" i="1"/>
  <c r="B9" i="1"/>
  <c r="C24" i="1"/>
  <c r="G15" i="1" l="1"/>
  <c r="D12" i="1"/>
  <c r="B12" i="1"/>
  <c r="C26" i="1"/>
  <c r="C27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D3" i="1"/>
  <c r="G18" i="1" l="1"/>
  <c r="D15" i="1"/>
  <c r="B15" i="1"/>
  <c r="C28" i="1"/>
  <c r="G21" i="1" l="1"/>
  <c r="D18" i="1"/>
  <c r="B18" i="1"/>
  <c r="B21" i="1" l="1"/>
  <c r="D21" i="1"/>
  <c r="D24" i="1" s="1"/>
  <c r="C30" i="1" s="1"/>
</calcChain>
</file>

<file path=xl/comments1.xml><?xml version="1.0" encoding="utf-8"?>
<comments xmlns="http://schemas.openxmlformats.org/spreadsheetml/2006/main">
  <authors>
    <author>003Yuse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一般と特例を自動認識させてます。
</t>
        </r>
      </text>
    </comment>
    <comment ref="G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その年の1月1日の年齢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その年の1月1日の年齢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その年の1月1日の年齢
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その年の1月1日の年齢
</t>
        </r>
      </text>
    </comment>
    <comment ref="G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その年の1月1日の年齢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003Yuse: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<sst xmlns="http://schemas.openxmlformats.org/spreadsheetml/2006/main" count="34" uniqueCount="23">
  <si>
    <t>万円</t>
    <rPh sb="0" eb="2">
      <t>マンエン</t>
    </rPh>
    <phoneticPr fontId="3"/>
  </si>
  <si>
    <t>贈与額(万円)</t>
  </si>
  <si>
    <t>学校へ直接振込分(贈与対象外)</t>
    <rPh sb="0" eb="2">
      <t>ガッコウ</t>
    </rPh>
    <rPh sb="3" eb="5">
      <t>チョクセツ</t>
    </rPh>
    <rPh sb="5" eb="7">
      <t>フリコミ</t>
    </rPh>
    <rPh sb="7" eb="8">
      <t>ブン</t>
    </rPh>
    <rPh sb="9" eb="11">
      <t>ゾウヨ</t>
    </rPh>
    <rPh sb="11" eb="13">
      <t>タイショウ</t>
    </rPh>
    <rPh sb="13" eb="14">
      <t>ガイ</t>
    </rPh>
    <phoneticPr fontId="3"/>
  </si>
  <si>
    <t>　　次期繰越</t>
    <rPh sb="2" eb="4">
      <t>ジキ</t>
    </rPh>
    <rPh sb="4" eb="6">
      <t>クリコシ</t>
    </rPh>
    <phoneticPr fontId="3"/>
  </si>
  <si>
    <t>贈与予定残</t>
    <rPh sb="0" eb="2">
      <t>ゾウヨ</t>
    </rPh>
    <rPh sb="2" eb="4">
      <t>ヨテイ</t>
    </rPh>
    <rPh sb="4" eb="5">
      <t>ザン</t>
    </rPh>
    <phoneticPr fontId="3"/>
  </si>
  <si>
    <t>暦年贈与合計</t>
    <rPh sb="0" eb="2">
      <t>レキネン</t>
    </rPh>
    <rPh sb="2" eb="4">
      <t>ゾウヨ</t>
    </rPh>
    <rPh sb="4" eb="6">
      <t>ゴウケイ</t>
    </rPh>
    <phoneticPr fontId="3"/>
  </si>
  <si>
    <t>学校へ直接振込合計</t>
    <rPh sb="0" eb="2">
      <t>ガッコウ</t>
    </rPh>
    <rPh sb="3" eb="5">
      <t>チョクセツ</t>
    </rPh>
    <rPh sb="5" eb="7">
      <t>フリコミ</t>
    </rPh>
    <rPh sb="7" eb="9">
      <t>ゴウケイ</t>
    </rPh>
    <phoneticPr fontId="3"/>
  </si>
  <si>
    <t>　合計</t>
    <rPh sb="1" eb="3">
      <t>ゴウケイ</t>
    </rPh>
    <phoneticPr fontId="3"/>
  </si>
  <si>
    <t>万円　税金が少ない</t>
    <rPh sb="0" eb="2">
      <t>マンエン</t>
    </rPh>
    <rPh sb="3" eb="4">
      <t>ゼイ</t>
    </rPh>
    <rPh sb="4" eb="5">
      <t>キン</t>
    </rPh>
    <rPh sb="6" eb="7">
      <t>スク</t>
    </rPh>
    <phoneticPr fontId="3"/>
  </si>
  <si>
    <t>特例贈与とは、</t>
    <rPh sb="0" eb="2">
      <t>トクレイ</t>
    </rPh>
    <rPh sb="2" eb="4">
      <t>ゾウヨ</t>
    </rPh>
    <phoneticPr fontId="3"/>
  </si>
  <si>
    <t>学校へ直接振込分(贈与対象外)とは、</t>
    <rPh sb="0" eb="2">
      <t>ガッコウ</t>
    </rPh>
    <rPh sb="3" eb="5">
      <t>チョクセツ</t>
    </rPh>
    <rPh sb="5" eb="7">
      <t>フリコミ</t>
    </rPh>
    <rPh sb="7" eb="8">
      <t>ブン</t>
    </rPh>
    <rPh sb="9" eb="11">
      <t>ゾウヨ</t>
    </rPh>
    <rPh sb="11" eb="13">
      <t>タイショウ</t>
    </rPh>
    <rPh sb="13" eb="14">
      <t>ガイ</t>
    </rPh>
    <phoneticPr fontId="3"/>
  </si>
  <si>
    <r>
      <t>　直系尊属（祖父母や父母など）から、</t>
    </r>
    <r>
      <rPr>
        <sz val="11"/>
        <color rgb="FFFF0000"/>
        <rFont val="ＭＳ Ｐゴシック"/>
        <family val="3"/>
        <charset val="128"/>
        <scheme val="minor"/>
      </rPr>
      <t>その年の1月1日において20歳以上</t>
    </r>
    <r>
      <rPr>
        <sz val="11"/>
        <color rgb="FF333333"/>
        <rFont val="ＭＳ Ｐゴシック"/>
        <family val="3"/>
        <charset val="128"/>
        <scheme val="minor"/>
      </rPr>
      <t>の者への贈与</t>
    </r>
    <rPh sb="39" eb="41">
      <t>ゾウヨ</t>
    </rPh>
    <phoneticPr fontId="3"/>
  </si>
  <si>
    <t>　その都度、お孫さんの学校へ直接振り込めば、贈与税がかからないので入学金、授業料、実験学習費を</t>
    <rPh sb="3" eb="5">
      <t>ツド</t>
    </rPh>
    <rPh sb="7" eb="8">
      <t>マゴ</t>
    </rPh>
    <rPh sb="11" eb="13">
      <t>ガッコウ</t>
    </rPh>
    <rPh sb="14" eb="16">
      <t>チョクセツ</t>
    </rPh>
    <rPh sb="16" eb="17">
      <t>フ</t>
    </rPh>
    <rPh sb="18" eb="19">
      <t>コ</t>
    </rPh>
    <rPh sb="22" eb="24">
      <t>ゾウヨ</t>
    </rPh>
    <rPh sb="24" eb="25">
      <t>ゼイ</t>
    </rPh>
    <rPh sb="33" eb="35">
      <t>ニュウガク</t>
    </rPh>
    <rPh sb="35" eb="36">
      <t>キン</t>
    </rPh>
    <rPh sb="37" eb="40">
      <t>ジュギョウリョウ</t>
    </rPh>
    <rPh sb="41" eb="43">
      <t>ジッケン</t>
    </rPh>
    <rPh sb="43" eb="45">
      <t>ガクシュウ</t>
    </rPh>
    <rPh sb="45" eb="46">
      <t>ヒ</t>
    </rPh>
    <phoneticPr fontId="3"/>
  </si>
  <si>
    <t>万円　</t>
    <rPh sb="0" eb="2">
      <t>マンエン</t>
    </rPh>
    <phoneticPr fontId="3"/>
  </si>
  <si>
    <t>その年の１月１日において２０歳未満に直接一括贈与すると</t>
    <rPh sb="2" eb="3">
      <t>トシ</t>
    </rPh>
    <rPh sb="5" eb="6">
      <t>ガツ</t>
    </rPh>
    <rPh sb="7" eb="8">
      <t>ニチ</t>
    </rPh>
    <rPh sb="14" eb="15">
      <t>サイ</t>
    </rPh>
    <rPh sb="15" eb="17">
      <t>ミマン</t>
    </rPh>
    <rPh sb="18" eb="20">
      <t>チョクセツ</t>
    </rPh>
    <rPh sb="20" eb="22">
      <t>イッカツ</t>
    </rPh>
    <rPh sb="22" eb="24">
      <t>ゾウヨ</t>
    </rPh>
    <phoneticPr fontId="3"/>
  </si>
  <si>
    <t>　　次期繰越（教育資金特例検討）</t>
    <rPh sb="2" eb="4">
      <t>ジキ</t>
    </rPh>
    <rPh sb="4" eb="6">
      <t>クリコシ</t>
    </rPh>
    <rPh sb="7" eb="9">
      <t>キョウイク</t>
    </rPh>
    <rPh sb="9" eb="11">
      <t>シキン</t>
    </rPh>
    <rPh sb="11" eb="13">
      <t>トクレイ</t>
    </rPh>
    <rPh sb="13" eb="15">
      <t>ケントウ</t>
    </rPh>
    <phoneticPr fontId="3"/>
  </si>
  <si>
    <t>贈与税</t>
    <phoneticPr fontId="3"/>
  </si>
  <si>
    <t>祖父</t>
    <rPh sb="0" eb="2">
      <t>ソフ</t>
    </rPh>
    <phoneticPr fontId="3"/>
  </si>
  <si>
    <t>孫</t>
    <rPh sb="0" eb="1">
      <t>マゴ</t>
    </rPh>
    <phoneticPr fontId="3"/>
  </si>
  <si>
    <t>　祖父の口座から支払うようにする。</t>
    <rPh sb="1" eb="3">
      <t>ソフ</t>
    </rPh>
    <rPh sb="4" eb="6">
      <t>コウザ</t>
    </rPh>
    <rPh sb="8" eb="10">
      <t>シハラ</t>
    </rPh>
    <phoneticPr fontId="3"/>
  </si>
  <si>
    <t>その都度、贈与していくと（連年贈与契約ではない）</t>
    <rPh sb="2" eb="4">
      <t>ツド</t>
    </rPh>
    <rPh sb="5" eb="7">
      <t>ゾウヨ</t>
    </rPh>
    <rPh sb="13" eb="14">
      <t>レン</t>
    </rPh>
    <rPh sb="14" eb="15">
      <t>ネン</t>
    </rPh>
    <rPh sb="15" eb="17">
      <t>ゾウヨ</t>
    </rPh>
    <rPh sb="17" eb="19">
      <t>ケイヤク</t>
    </rPh>
    <phoneticPr fontId="3"/>
  </si>
  <si>
    <t>　　　※途中お具合が悪くなった場合、贈与予定残を確認しつつ教育資金贈与の特例（1500万円）を使う</t>
    <rPh sb="4" eb="6">
      <t>トチュウ</t>
    </rPh>
    <rPh sb="7" eb="9">
      <t>グアイ</t>
    </rPh>
    <rPh sb="10" eb="11">
      <t>ワル</t>
    </rPh>
    <rPh sb="15" eb="17">
      <t>バアイ</t>
    </rPh>
    <rPh sb="18" eb="20">
      <t>ゾウヨ</t>
    </rPh>
    <rPh sb="20" eb="22">
      <t>ヨテイ</t>
    </rPh>
    <rPh sb="22" eb="23">
      <t>ザン</t>
    </rPh>
    <rPh sb="24" eb="26">
      <t>カクニン</t>
    </rPh>
    <rPh sb="29" eb="31">
      <t>キョウイク</t>
    </rPh>
    <rPh sb="31" eb="33">
      <t>シキン</t>
    </rPh>
    <rPh sb="33" eb="35">
      <t>ゾウヨ</t>
    </rPh>
    <rPh sb="36" eb="38">
      <t>トクレイ</t>
    </rPh>
    <rPh sb="43" eb="45">
      <t>マンエン</t>
    </rPh>
    <rPh sb="47" eb="48">
      <t>ツカ</t>
    </rPh>
    <phoneticPr fontId="3"/>
  </si>
  <si>
    <t>その都度行う場合、</t>
    <rPh sb="2" eb="4">
      <t>ツド</t>
    </rPh>
    <rPh sb="4" eb="5">
      <t>オコナ</t>
    </rPh>
    <rPh sb="6" eb="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</si>
</sst>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年&quot;"/>
    <numFmt numFmtId="177" formatCode="General&quot;歳&quot;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rgb="FF333333"/>
      <name val="Inherit"/>
      <family val="2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/>
      <bottom/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2" fillId="0" borderId="0" xfId="1" applyFont="1">
      <alignment vertical="center"/>
    </xf>
    <xf numFmtId="38" fontId="4" fillId="0" borderId="0" xfId="1" applyFont="1">
      <alignment vertical="center"/>
    </xf>
    <xf numFmtId="38" fontId="1" fillId="0" borderId="0" xfId="1" applyFont="1">
      <alignment vertical="center"/>
    </xf>
    <xf numFmtId="38" fontId="1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1" fillId="0" borderId="0" xfId="1" applyFont="1" applyBorder="1">
      <alignment vertical="center"/>
    </xf>
    <xf numFmtId="38" fontId="8" fillId="0" borderId="0" xfId="1" applyFont="1">
      <alignment vertical="center"/>
    </xf>
    <xf numFmtId="38" fontId="8" fillId="0" borderId="2" xfId="1" applyFont="1" applyBorder="1">
      <alignment vertical="center"/>
    </xf>
    <xf numFmtId="38" fontId="8" fillId="0" borderId="0" xfId="1" applyFont="1" applyBorder="1">
      <alignment vertical="center"/>
    </xf>
    <xf numFmtId="38" fontId="9" fillId="0" borderId="0" xfId="1" applyFont="1">
      <alignment vertical="center"/>
    </xf>
    <xf numFmtId="38" fontId="4" fillId="0" borderId="0" xfId="1" applyFont="1" applyAlignment="1">
      <alignment horizontal="left" vertical="center"/>
    </xf>
    <xf numFmtId="38" fontId="10" fillId="0" borderId="0" xfId="1" applyFont="1">
      <alignment vertical="center"/>
    </xf>
    <xf numFmtId="38" fontId="11" fillId="0" borderId="0" xfId="1" applyFont="1">
      <alignment vertical="center"/>
    </xf>
    <xf numFmtId="38" fontId="1" fillId="0" borderId="0" xfId="1" applyFont="1" applyFill="1">
      <alignment vertical="center"/>
    </xf>
    <xf numFmtId="38" fontId="4" fillId="0" borderId="0" xfId="1" applyFont="1" applyFill="1">
      <alignment vertical="center"/>
    </xf>
    <xf numFmtId="38" fontId="1" fillId="0" borderId="0" xfId="1" applyFont="1" applyFill="1" applyAlignment="1">
      <alignment horizontal="center" vertical="center"/>
    </xf>
    <xf numFmtId="38" fontId="2" fillId="0" borderId="0" xfId="1" applyFont="1" applyFill="1">
      <alignment vertical="center"/>
    </xf>
    <xf numFmtId="0" fontId="6" fillId="0" borderId="0" xfId="0" applyFont="1" applyFill="1">
      <alignment vertical="center"/>
    </xf>
    <xf numFmtId="38" fontId="10" fillId="0" borderId="0" xfId="1" applyFont="1" applyAlignment="1">
      <alignment vertical="center"/>
    </xf>
    <xf numFmtId="38" fontId="10" fillId="0" borderId="1" xfId="1" applyFont="1" applyBorder="1">
      <alignment vertical="center"/>
    </xf>
    <xf numFmtId="38" fontId="12" fillId="0" borderId="0" xfId="1" applyFont="1">
      <alignment vertical="center"/>
    </xf>
    <xf numFmtId="38" fontId="13" fillId="0" borderId="0" xfId="1" applyFont="1">
      <alignment vertical="center"/>
    </xf>
    <xf numFmtId="38" fontId="8" fillId="0" borderId="1" xfId="1" applyFont="1" applyBorder="1">
      <alignment vertical="center"/>
    </xf>
    <xf numFmtId="38" fontId="16" fillId="0" borderId="0" xfId="1" applyFont="1" applyAlignment="1">
      <alignment horizontal="center" vertical="center"/>
    </xf>
    <xf numFmtId="38" fontId="16" fillId="0" borderId="0" xfId="1" applyFont="1">
      <alignment vertical="center"/>
    </xf>
    <xf numFmtId="176" fontId="0" fillId="0" borderId="0" xfId="1" applyNumberFormat="1" applyFont="1" applyAlignment="1">
      <alignment horizontal="right" vertical="center"/>
    </xf>
    <xf numFmtId="176" fontId="1" fillId="0" borderId="0" xfId="1" applyNumberFormat="1" applyFont="1" applyAlignment="1">
      <alignment horizontal="right" vertical="center"/>
    </xf>
    <xf numFmtId="176" fontId="0" fillId="0" borderId="0" xfId="1" applyNumberFormat="1" applyFont="1">
      <alignment vertical="center"/>
    </xf>
    <xf numFmtId="177" fontId="1" fillId="0" borderId="0" xfId="1" applyNumberFormat="1" applyFont="1" applyAlignment="1">
      <alignment horizontal="center" vertical="center"/>
    </xf>
    <xf numFmtId="38" fontId="17" fillId="0" borderId="0" xfId="1" applyFont="1">
      <alignment vertical="center"/>
    </xf>
    <xf numFmtId="38" fontId="4" fillId="0" borderId="0" xfId="1" applyFont="1" applyAlignment="1">
      <alignment horizontal="distributed" vertical="center"/>
    </xf>
    <xf numFmtId="38" fontId="8" fillId="0" borderId="3" xfId="1" applyFont="1" applyFill="1" applyBorder="1" applyAlignment="1" applyProtection="1">
      <alignment vertical="center"/>
      <protection locked="0"/>
    </xf>
    <xf numFmtId="38" fontId="8" fillId="0" borderId="3" xfId="1" applyFont="1" applyFill="1" applyBorder="1" applyProtection="1">
      <alignment vertical="center"/>
      <protection locked="0"/>
    </xf>
    <xf numFmtId="176" fontId="0" fillId="0" borderId="3" xfId="1" applyNumberFormat="1" applyFont="1" applyFill="1" applyBorder="1" applyAlignment="1" applyProtection="1">
      <alignment horizontal="right" vertical="center"/>
      <protection locked="0"/>
    </xf>
    <xf numFmtId="177" fontId="1" fillId="0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topLeftCell="A11" zoomScaleNormal="100" workbookViewId="0">
      <selection activeCell="C18" sqref="C18"/>
    </sheetView>
  </sheetViews>
  <sheetFormatPr defaultRowHeight="13.5"/>
  <cols>
    <col min="1" max="1" width="11.625" style="5" customWidth="1"/>
    <col min="2" max="2" width="29.625" style="5" customWidth="1"/>
    <col min="3" max="3" width="12.375" style="5" bestFit="1" customWidth="1"/>
    <col min="4" max="4" width="14.625" style="5" customWidth="1"/>
    <col min="5" max="5" width="13.125" style="5" customWidth="1"/>
    <col min="6" max="7" width="9.875" style="5" customWidth="1"/>
    <col min="8" max="12" width="9" style="5"/>
    <col min="13" max="13" width="14.125" style="5" customWidth="1"/>
    <col min="14" max="16384" width="9" style="5"/>
  </cols>
  <sheetData>
    <row r="1" spans="1:15" ht="23.25" customHeight="1">
      <c r="A1" s="13" t="s">
        <v>14</v>
      </c>
      <c r="K1" s="17"/>
      <c r="L1" s="17"/>
      <c r="M1" s="17"/>
      <c r="N1" s="17"/>
      <c r="O1" s="17"/>
    </row>
    <row r="2" spans="1:15" ht="23.25" customHeight="1" thickBot="1">
      <c r="C2" s="34" t="s">
        <v>1</v>
      </c>
      <c r="D2" s="34" t="s">
        <v>16</v>
      </c>
      <c r="E2" s="6"/>
      <c r="F2" s="6"/>
      <c r="G2" s="6"/>
      <c r="K2" s="17"/>
      <c r="L2" s="18"/>
      <c r="M2" s="19"/>
      <c r="N2" s="19"/>
      <c r="O2" s="17"/>
    </row>
    <row r="3" spans="1:15" ht="23.25" customHeight="1" thickBot="1">
      <c r="B3" s="8"/>
      <c r="C3" s="35"/>
      <c r="D3" s="22">
        <f>IF((C3-110)&lt;110,0,IF((C3-110)&lt;=200,(C3-110)*0.1,IF((C3-110)&lt;=300,(C3-110)*0.15-10,IF((C3-110)&lt;=400,(C3-110)*0.2-25,IF((C3-110)&lt;=600,(C3-110)*0.3-65,IF((C3-110)&lt;=1000,(C3-110)*0.4-125,IF((C3-110)&lt;=1500,(C3-110)*0.45-175,IF((C3-110)&lt;=3000,(C3-110)*0.5-250,(C3-110)*0.55-400))))))))</f>
        <v>0</v>
      </c>
      <c r="E3" s="14" t="s">
        <v>13</v>
      </c>
      <c r="F3" s="14"/>
      <c r="G3" s="14"/>
      <c r="K3" s="17"/>
      <c r="L3" s="17"/>
      <c r="M3" s="20"/>
      <c r="N3" s="17"/>
      <c r="O3" s="17"/>
    </row>
    <row r="4" spans="1:15" ht="23.25" customHeight="1">
      <c r="C4" s="10"/>
      <c r="D4" s="10"/>
      <c r="K4" s="17"/>
      <c r="L4" s="17"/>
      <c r="M4" s="17"/>
      <c r="N4" s="17"/>
      <c r="O4" s="17"/>
    </row>
    <row r="5" spans="1:15" ht="23.25" customHeight="1" thickBot="1">
      <c r="A5" s="13" t="s">
        <v>20</v>
      </c>
      <c r="C5" s="10"/>
      <c r="D5" s="10"/>
      <c r="E5" s="2" t="s">
        <v>4</v>
      </c>
      <c r="F5" s="2" t="s">
        <v>17</v>
      </c>
      <c r="G5" s="2" t="s">
        <v>18</v>
      </c>
      <c r="K5" s="17"/>
      <c r="L5" s="21"/>
      <c r="M5" s="17"/>
      <c r="N5" s="17"/>
      <c r="O5" s="17"/>
    </row>
    <row r="6" spans="1:15" ht="23.25" customHeight="1" thickBot="1">
      <c r="A6" s="37"/>
      <c r="B6" s="1" t="str">
        <f>IF(G6&lt;20,"一般贈与","特例贈与")</f>
        <v>一般贈与</v>
      </c>
      <c r="C6" s="36"/>
      <c r="D6" s="15">
        <f>IF(G6&lt;20,IF((C6-110)&lt;110,0,IF((C6-110)&lt;=200,(C6-110)*0.1,IF((C6-110)&lt;=300,(C6-110)*0.15-10,IF((C6-110)&lt;=400,(C6-110)*0.2-25,IF((C6-110)&lt;=600,(C6-110)*0.3-65,IF((C6-110)&lt;=1000,(C6-110)*0.4-125,IF((C6-110)&lt;=1500,(C6-110)*0.45-175,IF((C6-110)&lt;=3000,(C6-110)*0.5-250,(C6-110)*0.55-400)))))))),IF((C6-110)&lt;110,0,IF((C6-110)&lt;=200,(C6-110)*0.1,IF((C6-110)&lt;=400,(C6-110)*0.15-10,IF((C6-110)&lt;=600,(C6-110)*0.2-30,IF((C6-110)&lt;=1000,(C6-110)*0.3-90,IF((C6-110)&lt;=1500,(C6-110)*0.4-190,IF((C6-110)&lt;=3000,(C6-110)*0.45-265,IF((C6-110)&lt;=4500,(C6-110)*0.5-415,(C6-110)*0.55-640)))))))))</f>
        <v>0</v>
      </c>
      <c r="E6" s="6">
        <f>C3-C6</f>
        <v>0</v>
      </c>
      <c r="F6" s="38"/>
      <c r="G6" s="38"/>
      <c r="K6" s="17"/>
      <c r="L6" s="17"/>
      <c r="M6" s="17"/>
      <c r="N6" s="17"/>
      <c r="O6" s="17"/>
    </row>
    <row r="7" spans="1:15" ht="23.25" customHeight="1" thickBot="1">
      <c r="A7" s="30"/>
      <c r="B7" s="1" t="s">
        <v>2</v>
      </c>
      <c r="C7" s="36"/>
      <c r="D7" s="11"/>
      <c r="E7" s="6">
        <f>E6-C7</f>
        <v>0</v>
      </c>
      <c r="F7" s="32"/>
      <c r="G7" s="32"/>
      <c r="K7" s="17"/>
      <c r="L7" s="17"/>
      <c r="M7" s="17"/>
      <c r="N7" s="17"/>
      <c r="O7" s="17"/>
    </row>
    <row r="8" spans="1:15" ht="23.25" customHeight="1" thickBot="1">
      <c r="A8" s="30"/>
      <c r="B8" s="24" t="s">
        <v>3</v>
      </c>
      <c r="C8" s="10"/>
      <c r="D8" s="12"/>
      <c r="E8" s="6">
        <f t="shared" ref="E8:E23" si="0">E7-C8</f>
        <v>0</v>
      </c>
      <c r="F8" s="32"/>
      <c r="G8" s="32"/>
      <c r="K8" s="17"/>
      <c r="L8" s="17"/>
      <c r="M8" s="17"/>
      <c r="N8" s="17"/>
      <c r="O8" s="17"/>
    </row>
    <row r="9" spans="1:15" ht="23.25" customHeight="1" thickBot="1">
      <c r="A9" s="29">
        <f>+A6+1</f>
        <v>1</v>
      </c>
      <c r="B9" s="1" t="str">
        <f>IF(G9&lt;20,"一般贈与","特例贈与")</f>
        <v>一般贈与</v>
      </c>
      <c r="C9" s="36"/>
      <c r="D9" s="15">
        <f>IF(G9&lt;20,IF((C9-110)&lt;110,0,IF((C9-110)&lt;=200,(C9-110)*0.1,IF((C9-110)&lt;=300,(C9-110)*0.15-10,IF((C9-110)&lt;=400,(C9-110)*0.2-25,IF((C9-110)&lt;=600,(C9-110)*0.3-65,IF((C9-110)&lt;=1000,(C9-110)*0.4-125,IF((C9-110)&lt;=1500,(C9-110)*0.45-175,IF((C9-110)&lt;=3000,(C9-110)*0.5-250,(C9-110)*0.55-400)))))))),IF((C9-110)&lt;110,0,IF((C9-110)&lt;=200,(C9-110)*0.1,IF((C9-110)&lt;=400,(C9-110)*0.15-10,IF((C9-110)&lt;=600,(C9-110)*0.2-30,IF((C9-110)&lt;=1000,(C9-110)*0.3-90,IF((C9-110)&lt;=1500,(C9-110)*0.4-190,IF((C9-110)&lt;=3000,(C9-110)*0.45-265,IF((C9-110)&lt;=4500,(C9-110)*0.5-415,(C9-110)*0.55-640)))))))))</f>
        <v>0</v>
      </c>
      <c r="E9" s="6">
        <f t="shared" si="0"/>
        <v>0</v>
      </c>
      <c r="F9" s="32">
        <f>+F6+1</f>
        <v>1</v>
      </c>
      <c r="G9" s="32">
        <f>+G6+1</f>
        <v>1</v>
      </c>
    </row>
    <row r="10" spans="1:15" ht="23.25" customHeight="1" thickBot="1">
      <c r="A10" s="29"/>
      <c r="B10" s="1" t="s">
        <v>2</v>
      </c>
      <c r="C10" s="36"/>
      <c r="D10" s="10"/>
      <c r="E10" s="6">
        <f t="shared" si="0"/>
        <v>0</v>
      </c>
      <c r="F10" s="32"/>
      <c r="G10" s="32"/>
    </row>
    <row r="11" spans="1:15" ht="23.25" customHeight="1" thickBot="1">
      <c r="A11" s="29"/>
      <c r="B11" s="25" t="s">
        <v>3</v>
      </c>
      <c r="C11" s="10"/>
      <c r="D11" s="10"/>
      <c r="E11" s="6">
        <f t="shared" si="0"/>
        <v>0</v>
      </c>
      <c r="F11" s="32"/>
      <c r="G11" s="32"/>
    </row>
    <row r="12" spans="1:15" ht="23.25" customHeight="1" thickBot="1">
      <c r="A12" s="29">
        <f>+A9+1</f>
        <v>2</v>
      </c>
      <c r="B12" s="5" t="str">
        <f>IF(G12&lt;20,"一般贈与","特例贈与")</f>
        <v>一般贈与</v>
      </c>
      <c r="C12" s="36"/>
      <c r="D12" s="15">
        <f>IF(G12&lt;20,IF((C12-110)&lt;110,0,IF((C12-110)&lt;=200,(C12-110)*0.1,IF((C12-110)&lt;=300,(C12-110)*0.15-10,IF((C12-110)&lt;=400,(C12-110)*0.2-25,IF((C12-110)&lt;=600,(C12-110)*0.3-65,IF((C12-110)&lt;=1000,(C12-110)*0.4-125,IF((C12-110)&lt;=1500,(C12-110)*0.45-175,IF((C12-110)&lt;=3000,(C12-110)*0.5-250,(C12-110)*0.55-400)))))))),IF((C12-110)&lt;110,0,IF((C12-110)&lt;=200,(C12-110)*0.1,IF((C12-110)&lt;=400,(C12-110)*0.15-10,IF((C12-110)&lt;=600,(C12-110)*0.2-30,IF((C12-110)&lt;=1000,(C12-110)*0.3-90,IF((C12-110)&lt;=1500,(C12-110)*0.4-190,IF((C12-110)&lt;=3000,(C12-110)*0.45-265,IF((C12-110)&lt;=4500,(C12-110)*0.5-415,(C12-110)*0.55-640)))))))))</f>
        <v>0</v>
      </c>
      <c r="E12" s="6">
        <f t="shared" si="0"/>
        <v>0</v>
      </c>
      <c r="F12" s="32">
        <f>+F9+1</f>
        <v>2</v>
      </c>
      <c r="G12" s="32">
        <f>+G9+1</f>
        <v>2</v>
      </c>
    </row>
    <row r="13" spans="1:15" ht="23.25" customHeight="1" thickBot="1">
      <c r="A13" s="29"/>
      <c r="B13" s="1" t="s">
        <v>2</v>
      </c>
      <c r="C13" s="36"/>
      <c r="D13" s="11"/>
      <c r="E13" s="6">
        <f t="shared" si="0"/>
        <v>0</v>
      </c>
      <c r="F13" s="32"/>
      <c r="G13" s="32"/>
    </row>
    <row r="14" spans="1:15" ht="23.25" customHeight="1" thickBot="1">
      <c r="A14" s="29"/>
      <c r="B14" s="25" t="s">
        <v>15</v>
      </c>
      <c r="C14" s="10"/>
      <c r="D14" s="10"/>
      <c r="E14" s="6">
        <f t="shared" si="0"/>
        <v>0</v>
      </c>
      <c r="F14" s="32"/>
      <c r="G14" s="32"/>
      <c r="H14" s="1"/>
    </row>
    <row r="15" spans="1:15" ht="23.25" customHeight="1" thickBot="1">
      <c r="A15" s="29">
        <f>+A12+1</f>
        <v>3</v>
      </c>
      <c r="B15" s="1" t="str">
        <f>IF(G15&lt;20,"一般贈与","特例贈与")</f>
        <v>一般贈与</v>
      </c>
      <c r="C15" s="36"/>
      <c r="D15" s="15">
        <f>IF(G15&lt;20,IF((C15-110)&lt;110,0,IF((C15-110)&lt;=200,(C15-110)*0.1,IF((C15-110)&lt;=300,(C15-110)*0.15-10,IF((C15-110)&lt;=400,(C15-110)*0.2-25,IF((C15-110)&lt;=600,(C15-110)*0.3-65,IF((C15-110)&lt;=1000,(C15-110)*0.4-125,IF((C15-110)&lt;=1500,(C15-110)*0.45-175,IF((C15-110)&lt;=3000,(C15-110)*0.5-250,(C15-110)*0.55-400)))))))),IF((C15-110)&lt;110,0,IF((C15-110)&lt;=200,(C15-110)*0.1,IF((C15-110)&lt;=400,(C15-110)*0.15-10,IF((C15-110)&lt;=600,(C15-110)*0.2-30,IF((C15-110)&lt;=1000,(C15-110)*0.3-90,IF((C15-110)&lt;=1500,(C15-110)*0.4-190,IF((C15-110)&lt;=3000,(C15-110)*0.45-265,IF((C15-110)&lt;=4500,(C15-110)*0.5-415,(C15-110)*0.55-640)))))))))</f>
        <v>0</v>
      </c>
      <c r="E15" s="6">
        <f t="shared" si="0"/>
        <v>0</v>
      </c>
      <c r="F15" s="32">
        <f>+F12+1</f>
        <v>3</v>
      </c>
      <c r="G15" s="32">
        <f>+G12+1</f>
        <v>3</v>
      </c>
    </row>
    <row r="16" spans="1:15" ht="23.25" customHeight="1" thickBot="1">
      <c r="A16" s="29"/>
      <c r="B16" s="1" t="s">
        <v>2</v>
      </c>
      <c r="C16" s="36"/>
      <c r="D16" s="11"/>
      <c r="E16" s="6">
        <f t="shared" si="0"/>
        <v>0</v>
      </c>
      <c r="F16" s="32"/>
      <c r="G16" s="32"/>
    </row>
    <row r="17" spans="1:7" ht="23.25" customHeight="1" thickBot="1">
      <c r="A17" s="29"/>
      <c r="B17" s="25" t="s">
        <v>15</v>
      </c>
      <c r="C17" s="10"/>
      <c r="D17" s="10"/>
      <c r="E17" s="6">
        <f t="shared" si="0"/>
        <v>0</v>
      </c>
      <c r="F17" s="32"/>
      <c r="G17" s="32"/>
    </row>
    <row r="18" spans="1:7" ht="23.25" customHeight="1" thickBot="1">
      <c r="A18" s="29">
        <f>+A15+1</f>
        <v>4</v>
      </c>
      <c r="B18" s="1" t="str">
        <f>IF(G18&lt;20,"一般贈与","特例贈与")</f>
        <v>一般贈与</v>
      </c>
      <c r="C18" s="36"/>
      <c r="D18" s="15">
        <f>IF(G18&lt;20,IF((C18-110)&lt;110,0,IF((C18-110)&lt;=200,(C18-110)*0.1,IF((C18-110)&lt;=300,(C18-110)*0.15-10,IF((C18-110)&lt;=400,(C18-110)*0.2-25,IF((C18-110)&lt;=600,(C18-110)*0.3-65,IF((C18-110)&lt;=1000,(C18-110)*0.4-125,IF((C18-110)&lt;=1500,(C18-110)*0.45-175,IF((C18-110)&lt;=3000,(C18-110)*0.5-250,(C18-110)*0.55-400)))))))),IF((C18-110)&lt;110,0,IF((C18-110)&lt;=200,(C18-110)*0.1,IF((C18-110)&lt;=400,(C18-110)*0.15-10,IF((C18-110)&lt;=600,(C18-110)*0.2-30,IF((C18-110)&lt;=1000,(C18-110)*0.3-90,IF((C18-110)&lt;=1500,(C18-110)*0.4-190,IF((C18-110)&lt;=3000,(C18-110)*0.45-265,IF((C18-110)&lt;=4500,(C18-110)*0.5-415,(C18-110)*0.55-640)))))))))</f>
        <v>0</v>
      </c>
      <c r="E18" s="6">
        <f t="shared" si="0"/>
        <v>0</v>
      </c>
      <c r="F18" s="32">
        <f>+F15+1</f>
        <v>4</v>
      </c>
      <c r="G18" s="32">
        <f>+G15+1</f>
        <v>4</v>
      </c>
    </row>
    <row r="19" spans="1:7" ht="23.25" customHeight="1" thickBot="1">
      <c r="A19" s="29"/>
      <c r="B19" s="1" t="s">
        <v>2</v>
      </c>
      <c r="C19" s="36"/>
      <c r="D19" s="11"/>
      <c r="E19" s="6">
        <f t="shared" si="0"/>
        <v>0</v>
      </c>
      <c r="F19" s="32"/>
      <c r="G19" s="32"/>
    </row>
    <row r="20" spans="1:7" ht="23.25" customHeight="1" thickBot="1">
      <c r="A20" s="29"/>
      <c r="B20" s="25" t="s">
        <v>15</v>
      </c>
      <c r="C20" s="10"/>
      <c r="D20" s="10"/>
      <c r="E20" s="6">
        <f t="shared" si="0"/>
        <v>0</v>
      </c>
      <c r="F20" s="32"/>
      <c r="G20" s="32"/>
    </row>
    <row r="21" spans="1:7" ht="23.25" customHeight="1" thickBot="1">
      <c r="A21" s="29">
        <f>+A18+1</f>
        <v>5</v>
      </c>
      <c r="B21" s="1" t="str">
        <f>IF(G21&lt;20,"一般贈与","特例贈与")</f>
        <v>一般贈与</v>
      </c>
      <c r="C21" s="36"/>
      <c r="D21" s="15">
        <f>IF(G21&lt;20,IF((C21-110)&lt;110,0,IF((C21-110)&lt;=200,(C21-110)*0.1,IF((C21-110)&lt;=300,(C21-110)*0.15-10,IF((C21-110)&lt;=400,(C21-110)*0.2-25,IF((C21-110)&lt;=600,(C21-110)*0.3-65,IF((C21-110)&lt;=1000,(C21-110)*0.4-125,IF((C21-110)&lt;=1500,(C21-110)*0.45-175,IF((C21-110)&lt;=3000,(C21-110)*0.5-250,(C21-110)*0.55-400)))))))),IF((C21-110)&lt;110,0,IF((C21-110)&lt;=200,(C21-110)*0.1,IF((C21-110)&lt;=400,(C21-110)*0.15-10,IF((C21-110)&lt;=600,(C21-110)*0.2-30,IF((C21-110)&lt;=1000,(C21-110)*0.3-90,IF((C21-110)&lt;=1500,(C21-110)*0.4-190,IF((C21-110)&lt;=3000,(C21-110)*0.45-265,IF((C21-110)&lt;=4500,(C21-110)*0.5-415,(C21-110)*0.55-640)))))))))</f>
        <v>0</v>
      </c>
      <c r="E21" s="6">
        <f t="shared" si="0"/>
        <v>0</v>
      </c>
      <c r="F21" s="32">
        <f>+F18+1</f>
        <v>5</v>
      </c>
      <c r="G21" s="32">
        <f>+G18+1</f>
        <v>5</v>
      </c>
    </row>
    <row r="22" spans="1:7" ht="23.25" customHeight="1" thickBot="1">
      <c r="A22" s="31"/>
      <c r="B22" s="1" t="s">
        <v>2</v>
      </c>
      <c r="C22" s="36"/>
      <c r="D22" s="11"/>
      <c r="E22" s="6">
        <f t="shared" si="0"/>
        <v>0</v>
      </c>
      <c r="F22" s="32"/>
      <c r="G22" s="32"/>
    </row>
    <row r="23" spans="1:7" ht="23.25" customHeight="1">
      <c r="A23" s="29"/>
      <c r="B23" s="25" t="s">
        <v>15</v>
      </c>
      <c r="C23" s="10"/>
      <c r="D23" s="10"/>
      <c r="E23" s="6">
        <f t="shared" si="0"/>
        <v>0</v>
      </c>
      <c r="F23" s="6"/>
      <c r="G23" s="6"/>
    </row>
    <row r="24" spans="1:7" ht="23.25" customHeight="1" thickBot="1">
      <c r="C24" s="26">
        <f>SUM(C6:C23)</f>
        <v>0</v>
      </c>
      <c r="D24" s="23">
        <f>SUM(D6:D23)</f>
        <v>0</v>
      </c>
      <c r="E24" s="9"/>
      <c r="F24" s="9"/>
      <c r="G24" s="9"/>
    </row>
    <row r="25" spans="1:7" ht="15" customHeight="1" thickTop="1">
      <c r="C25" s="9"/>
      <c r="D25" s="12"/>
      <c r="E25" s="9"/>
      <c r="F25" s="9"/>
      <c r="G25" s="9"/>
    </row>
    <row r="26" spans="1:7" ht="23.25" customHeight="1">
      <c r="B26" s="27" t="s">
        <v>5</v>
      </c>
      <c r="C26" s="28">
        <f>+C6+C9+C12+C15+C18+C21</f>
        <v>0</v>
      </c>
      <c r="D26" s="28" t="s">
        <v>0</v>
      </c>
    </row>
    <row r="27" spans="1:7" ht="23.25" customHeight="1">
      <c r="B27" s="27" t="s">
        <v>6</v>
      </c>
      <c r="C27" s="28">
        <f>+C22+C19+C16+C13+C10+C7</f>
        <v>0</v>
      </c>
      <c r="D27" s="28" t="s">
        <v>0</v>
      </c>
    </row>
    <row r="28" spans="1:7" ht="18.75" customHeight="1">
      <c r="B28" s="27" t="s">
        <v>7</v>
      </c>
      <c r="C28" s="28">
        <f>SUM(C26:C27)</f>
        <v>0</v>
      </c>
      <c r="D28" s="28" t="s">
        <v>0</v>
      </c>
      <c r="E28" s="33" t="str">
        <f>IF(C3=C28,"贈与総額と同額です","贈与総額と相違します")</f>
        <v>贈与総額と同額です</v>
      </c>
    </row>
    <row r="29" spans="1:7" ht="21.75" customHeight="1"/>
    <row r="30" spans="1:7" ht="21.75" customHeight="1">
      <c r="B30" s="13" t="s">
        <v>22</v>
      </c>
      <c r="C30" s="16">
        <f>D3-D24</f>
        <v>0</v>
      </c>
      <c r="D30" s="13" t="s">
        <v>8</v>
      </c>
    </row>
    <row r="31" spans="1:7" ht="21.75" customHeight="1">
      <c r="B31" s="3" t="s">
        <v>21</v>
      </c>
    </row>
    <row r="33" spans="2:2">
      <c r="B33" s="4" t="s">
        <v>9</v>
      </c>
    </row>
    <row r="34" spans="2:2">
      <c r="B34" s="7" t="s">
        <v>11</v>
      </c>
    </row>
    <row r="35" spans="2:2">
      <c r="B35" s="7"/>
    </row>
    <row r="36" spans="2:2">
      <c r="B36" s="4" t="s">
        <v>10</v>
      </c>
    </row>
    <row r="37" spans="2:2">
      <c r="B37" s="1" t="s">
        <v>12</v>
      </c>
    </row>
    <row r="38" spans="2:2">
      <c r="B38" s="1" t="s">
        <v>19</v>
      </c>
    </row>
  </sheetData>
  <sheetProtection algorithmName="SHA-512" hashValue="qAmd/6eiZZ0/8UBeO2ptEwFziBlp/eRQKlI9X7d6B9Cx8hf13Hn26MbYptLeUHRtaa8kNxnmcroEpTDIluXItA==" saltValue="kKscO9ZwZAEIWa9X9Unmtg==" spinCount="100000" sheet="1" objects="1" scenarios="1" selectLockedCells="1"/>
  <phoneticPr fontId="3"/>
  <conditionalFormatting sqref="C3 A6 C6:C7 C9:C10 C12:C13 C21:C22 C18:C19 C15:C16 F6:G6">
    <cfRule type="cellIs" dxfId="0" priority="1" operator="equal">
      <formula>""</formula>
    </cfRule>
  </conditionalFormatting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贈与計画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003Yuse</dc:creator>
  <cp:lastModifiedBy>017yuse</cp:lastModifiedBy>
  <cp:lastPrinted>2019-05-29T06:04:03Z</cp:lastPrinted>
  <dcterms:created xsi:type="dcterms:W3CDTF">2019-05-28T23:47:06Z</dcterms:created>
  <dcterms:modified xsi:type="dcterms:W3CDTF">2019-05-30T02:33:15Z</dcterms:modified>
</cp:coreProperties>
</file>