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3Yuse\Documents\Fuji Xerox\DocuWorks\DWFolders\ユーザーフォルダ\ブログ計上資料\"/>
    </mc:Choice>
  </mc:AlternateContent>
  <bookViews>
    <workbookView xWindow="0" yWindow="0" windowWidth="23040" windowHeight="9150"/>
  </bookViews>
  <sheets>
    <sheet name="譲渡所得がある場合のふるさと納税限度額概算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E15" i="2"/>
  <c r="H25" i="2"/>
  <c r="H24" i="2"/>
  <c r="H23" i="2"/>
  <c r="H21" i="2"/>
  <c r="H22" i="2"/>
  <c r="F15" i="2"/>
  <c r="H11" i="2"/>
  <c r="G38" i="2"/>
  <c r="G39" i="2"/>
  <c r="G40" i="2"/>
  <c r="G41" i="2"/>
  <c r="G42" i="2"/>
  <c r="G37" i="2"/>
  <c r="H26" i="2" l="1"/>
  <c r="E14" i="2" s="1"/>
  <c r="H14" i="2" l="1"/>
  <c r="H17" i="2" s="1"/>
</calcChain>
</file>

<file path=xl/sharedStrings.xml><?xml version="1.0" encoding="utf-8"?>
<sst xmlns="http://schemas.openxmlformats.org/spreadsheetml/2006/main" count="72" uniqueCount="46">
  <si>
    <t>控除額の計算の仕組み</t>
    <rPh sb="0" eb="2">
      <t>コウジョ</t>
    </rPh>
    <rPh sb="2" eb="3">
      <t>ガク</t>
    </rPh>
    <rPh sb="4" eb="6">
      <t>ケイサン</t>
    </rPh>
    <rPh sb="7" eb="9">
      <t>シク</t>
    </rPh>
    <phoneticPr fontId="2"/>
  </si>
  <si>
    <t>①</t>
    <phoneticPr fontId="2"/>
  </si>
  <si>
    <t>②</t>
    <phoneticPr fontId="2"/>
  </si>
  <si>
    <t>③</t>
    <phoneticPr fontId="2"/>
  </si>
  <si>
    <t>税目</t>
    <rPh sb="0" eb="2">
      <t>ゼイモク</t>
    </rPh>
    <phoneticPr fontId="2"/>
  </si>
  <si>
    <t>所得税</t>
    <rPh sb="0" eb="2">
      <t>ショトク</t>
    </rPh>
    <rPh sb="2" eb="3">
      <t>ゼイ</t>
    </rPh>
    <phoneticPr fontId="2"/>
  </si>
  <si>
    <t>住民税</t>
    <rPh sb="0" eb="3">
      <t>ジュウミンゼイ</t>
    </rPh>
    <phoneticPr fontId="2"/>
  </si>
  <si>
    <t>控除方式</t>
    <rPh sb="0" eb="2">
      <t>コウジョ</t>
    </rPh>
    <rPh sb="2" eb="4">
      <t>ホウシキ</t>
    </rPh>
    <phoneticPr fontId="2"/>
  </si>
  <si>
    <t>所得控除</t>
    <rPh sb="0" eb="2">
      <t>ショトク</t>
    </rPh>
    <rPh sb="2" eb="4">
      <t>コウジョ</t>
    </rPh>
    <phoneticPr fontId="2"/>
  </si>
  <si>
    <t>税額控除</t>
    <rPh sb="0" eb="2">
      <t>ゼイガク</t>
    </rPh>
    <rPh sb="2" eb="4">
      <t>コウジョ</t>
    </rPh>
    <phoneticPr fontId="2"/>
  </si>
  <si>
    <t>控除額計算式</t>
    <rPh sb="0" eb="2">
      <t>コウジョ</t>
    </rPh>
    <rPh sb="2" eb="3">
      <t>ガク</t>
    </rPh>
    <rPh sb="3" eb="6">
      <t>ケイサンシキ</t>
    </rPh>
    <phoneticPr fontId="2"/>
  </si>
  <si>
    <t>（寄附金－2000円）を所得控除</t>
    <rPh sb="1" eb="4">
      <t>キフキン</t>
    </rPh>
    <rPh sb="9" eb="10">
      <t>エン</t>
    </rPh>
    <rPh sb="12" eb="14">
      <t>ショトク</t>
    </rPh>
    <rPh sb="14" eb="16">
      <t>コウジョ</t>
    </rPh>
    <phoneticPr fontId="2"/>
  </si>
  <si>
    <t>軽減額＝控除額×所得税率×1.021（復興税）</t>
    <rPh sb="0" eb="2">
      <t>ケイゲン</t>
    </rPh>
    <rPh sb="2" eb="3">
      <t>ガク</t>
    </rPh>
    <rPh sb="4" eb="6">
      <t>コウジョ</t>
    </rPh>
    <rPh sb="6" eb="7">
      <t>ガク</t>
    </rPh>
    <rPh sb="8" eb="11">
      <t>ショトクゼイ</t>
    </rPh>
    <rPh sb="11" eb="12">
      <t>リツ</t>
    </rPh>
    <rPh sb="19" eb="21">
      <t>フッコウ</t>
    </rPh>
    <rPh sb="21" eb="22">
      <t>ゼイ</t>
    </rPh>
    <phoneticPr fontId="2"/>
  </si>
  <si>
    <t>限度額</t>
    <rPh sb="0" eb="2">
      <t>ゲンド</t>
    </rPh>
    <rPh sb="2" eb="3">
      <t>ガク</t>
    </rPh>
    <phoneticPr fontId="2"/>
  </si>
  <si>
    <t>総所得金額等×45％</t>
    <rPh sb="0" eb="1">
      <t>ソウ</t>
    </rPh>
    <rPh sb="1" eb="3">
      <t>ショトク</t>
    </rPh>
    <rPh sb="3" eb="5">
      <t>キンガク</t>
    </rPh>
    <rPh sb="5" eb="6">
      <t>トウ</t>
    </rPh>
    <phoneticPr fontId="2"/>
  </si>
  <si>
    <t>総所得金額等×30％（短期譲渡）</t>
    <rPh sb="0" eb="1">
      <t>ソウ</t>
    </rPh>
    <rPh sb="1" eb="3">
      <t>ショトク</t>
    </rPh>
    <rPh sb="3" eb="5">
      <t>キンガク</t>
    </rPh>
    <rPh sb="5" eb="6">
      <t>トウ</t>
    </rPh>
    <rPh sb="11" eb="13">
      <t>タンキ</t>
    </rPh>
    <rPh sb="13" eb="15">
      <t>ジョウト</t>
    </rPh>
    <phoneticPr fontId="2"/>
  </si>
  <si>
    <t>住民税所得割額×20％</t>
    <rPh sb="0" eb="3">
      <t>ジュウミンゼイ</t>
    </rPh>
    <rPh sb="3" eb="5">
      <t>ショトク</t>
    </rPh>
    <rPh sb="5" eb="6">
      <t>ワリ</t>
    </rPh>
    <rPh sb="6" eb="7">
      <t>ガク</t>
    </rPh>
    <phoneticPr fontId="2"/>
  </si>
  <si>
    <t>（寄附金－2000円）×（90％－所得税率×1.021）</t>
    <rPh sb="1" eb="4">
      <t>キフキン</t>
    </rPh>
    <rPh sb="9" eb="10">
      <t>エン</t>
    </rPh>
    <rPh sb="17" eb="19">
      <t>ショトク</t>
    </rPh>
    <rPh sb="19" eb="20">
      <t>ゼイ</t>
    </rPh>
    <rPh sb="20" eb="21">
      <t>リツ</t>
    </rPh>
    <phoneticPr fontId="2"/>
  </si>
  <si>
    <t>分離課税</t>
    <rPh sb="0" eb="2">
      <t>ブンリ</t>
    </rPh>
    <rPh sb="2" eb="4">
      <t>カゼイ</t>
    </rPh>
    <phoneticPr fontId="2"/>
  </si>
  <si>
    <t>長期譲渡所得</t>
    <rPh sb="0" eb="2">
      <t>チョウキ</t>
    </rPh>
    <rPh sb="2" eb="4">
      <t>ジョウト</t>
    </rPh>
    <rPh sb="4" eb="6">
      <t>ショトク</t>
    </rPh>
    <phoneticPr fontId="2"/>
  </si>
  <si>
    <t>短期譲渡所得</t>
    <rPh sb="0" eb="2">
      <t>タンキ</t>
    </rPh>
    <rPh sb="2" eb="4">
      <t>ジョウト</t>
    </rPh>
    <rPh sb="4" eb="6">
      <t>ショトク</t>
    </rPh>
    <phoneticPr fontId="2"/>
  </si>
  <si>
    <t>上場株式等配当所得</t>
    <rPh sb="0" eb="2">
      <t>ジョウジョウ</t>
    </rPh>
    <rPh sb="2" eb="4">
      <t>カブシキ</t>
    </rPh>
    <rPh sb="4" eb="5">
      <t>トウ</t>
    </rPh>
    <rPh sb="5" eb="7">
      <t>ハイトウ</t>
    </rPh>
    <rPh sb="7" eb="9">
      <t>ショトク</t>
    </rPh>
    <phoneticPr fontId="2"/>
  </si>
  <si>
    <t>株式等譲渡所得</t>
    <rPh sb="0" eb="2">
      <t>カブシキ</t>
    </rPh>
    <rPh sb="2" eb="3">
      <t>トウ</t>
    </rPh>
    <rPh sb="3" eb="5">
      <t>ジョウト</t>
    </rPh>
    <rPh sb="5" eb="7">
      <t>ショトク</t>
    </rPh>
    <phoneticPr fontId="2"/>
  </si>
  <si>
    <t>先物取引等雑所得等</t>
    <rPh sb="0" eb="2">
      <t>サキモノ</t>
    </rPh>
    <rPh sb="2" eb="4">
      <t>トリヒキ</t>
    </rPh>
    <rPh sb="4" eb="5">
      <t>トウ</t>
    </rPh>
    <rPh sb="5" eb="8">
      <t>ザツショトク</t>
    </rPh>
    <rPh sb="8" eb="9">
      <t>トウ</t>
    </rPh>
    <phoneticPr fontId="2"/>
  </si>
  <si>
    <t>所得税率</t>
    <rPh sb="0" eb="2">
      <t>ショトク</t>
    </rPh>
    <rPh sb="2" eb="3">
      <t>ゼイ</t>
    </rPh>
    <rPh sb="3" eb="4">
      <t>リツ</t>
    </rPh>
    <phoneticPr fontId="2"/>
  </si>
  <si>
    <t>住民税率</t>
    <rPh sb="0" eb="3">
      <t>ジュウミンゼイ</t>
    </rPh>
    <rPh sb="3" eb="4">
      <t>リツ</t>
    </rPh>
    <phoneticPr fontId="2"/>
  </si>
  <si>
    <t>総合課税所得税率</t>
    <rPh sb="0" eb="2">
      <t>ソウゴウ</t>
    </rPh>
    <rPh sb="2" eb="4">
      <t>カゼイ</t>
    </rPh>
    <rPh sb="4" eb="6">
      <t>ショトク</t>
    </rPh>
    <rPh sb="6" eb="7">
      <t>ゼイ</t>
    </rPh>
    <rPh sb="7" eb="8">
      <t>リツ</t>
    </rPh>
    <phoneticPr fontId="2"/>
  </si>
  <si>
    <t>Ｘ＝住民税所得割×20％÷（90％－所得税率×1.021）+2000円</t>
    <rPh sb="2" eb="5">
      <t>ジュウミンゼイ</t>
    </rPh>
    <rPh sb="5" eb="7">
      <t>ショトク</t>
    </rPh>
    <rPh sb="7" eb="8">
      <t>ワリ</t>
    </rPh>
    <rPh sb="18" eb="20">
      <t>ショトク</t>
    </rPh>
    <rPh sb="20" eb="21">
      <t>ゼイ</t>
    </rPh>
    <rPh sb="21" eb="22">
      <t>リツ</t>
    </rPh>
    <rPh sb="34" eb="35">
      <t>エン</t>
    </rPh>
    <phoneticPr fontId="2"/>
  </si>
  <si>
    <t>概算寄附金限度額計算</t>
    <rPh sb="0" eb="2">
      <t>ガイサン</t>
    </rPh>
    <rPh sb="2" eb="5">
      <t>キフキン</t>
    </rPh>
    <rPh sb="5" eb="7">
      <t>ゲンド</t>
    </rPh>
    <rPh sb="7" eb="8">
      <t>ガク</t>
    </rPh>
    <rPh sb="8" eb="10">
      <t>ケイサン</t>
    </rPh>
    <phoneticPr fontId="2"/>
  </si>
  <si>
    <t>総合課税分の住民税所得割額</t>
    <rPh sb="0" eb="2">
      <t>ソウゴウ</t>
    </rPh>
    <rPh sb="2" eb="4">
      <t>カゼイ</t>
    </rPh>
    <rPh sb="4" eb="5">
      <t>ブン</t>
    </rPh>
    <rPh sb="6" eb="9">
      <t>ジュウミンゼイ</t>
    </rPh>
    <rPh sb="9" eb="11">
      <t>ショトク</t>
    </rPh>
    <rPh sb="11" eb="12">
      <t>ワリ</t>
    </rPh>
    <rPh sb="12" eb="13">
      <t>ガク</t>
    </rPh>
    <phoneticPr fontId="2"/>
  </si>
  <si>
    <t>円　　→　　　限度額</t>
    <rPh sb="0" eb="1">
      <t>エン</t>
    </rPh>
    <rPh sb="7" eb="9">
      <t>ゲンド</t>
    </rPh>
    <rPh sb="9" eb="10">
      <t>ガク</t>
    </rPh>
    <phoneticPr fontId="2"/>
  </si>
  <si>
    <t>円</t>
    <rPh sb="0" eb="1">
      <t>エン</t>
    </rPh>
    <phoneticPr fontId="2"/>
  </si>
  <si>
    <t>分離課税分の住民税所得割額</t>
    <rPh sb="0" eb="2">
      <t>ブンリ</t>
    </rPh>
    <rPh sb="2" eb="4">
      <t>カゼイ</t>
    </rPh>
    <rPh sb="4" eb="5">
      <t>ブン</t>
    </rPh>
    <rPh sb="6" eb="9">
      <t>ジュウミンゼイ</t>
    </rPh>
    <rPh sb="9" eb="11">
      <t>ショトク</t>
    </rPh>
    <rPh sb="11" eb="12">
      <t>ワリ</t>
    </rPh>
    <rPh sb="12" eb="13">
      <t>ガク</t>
    </rPh>
    <phoneticPr fontId="2"/>
  </si>
  <si>
    <t>合計</t>
    <rPh sb="0" eb="2">
      <t>ゴウケイ</t>
    </rPh>
    <phoneticPr fontId="2"/>
  </si>
  <si>
    <t>住民税所得割額</t>
    <rPh sb="0" eb="3">
      <t>ジュウミンゼイ</t>
    </rPh>
    <rPh sb="3" eb="5">
      <t>ショトク</t>
    </rPh>
    <rPh sb="5" eb="6">
      <t>ワリ</t>
    </rPh>
    <rPh sb="6" eb="7">
      <t>ガク</t>
    </rPh>
    <phoneticPr fontId="2"/>
  </si>
  <si>
    <t>所得金額</t>
    <rPh sb="0" eb="2">
      <t>ショトク</t>
    </rPh>
    <rPh sb="2" eb="4">
      <t>キンガク</t>
    </rPh>
    <phoneticPr fontId="2"/>
  </si>
  <si>
    <t>※分離課税分の住民税所得割額の概算計算</t>
    <rPh sb="1" eb="3">
      <t>ブンリ</t>
    </rPh>
    <rPh sb="3" eb="5">
      <t>カゼイ</t>
    </rPh>
    <rPh sb="5" eb="6">
      <t>ブン</t>
    </rPh>
    <rPh sb="7" eb="10">
      <t>ジュウミンゼイ</t>
    </rPh>
    <rPh sb="10" eb="12">
      <t>ショトク</t>
    </rPh>
    <rPh sb="12" eb="13">
      <t>ワリ</t>
    </rPh>
    <rPh sb="13" eb="14">
      <t>ガク</t>
    </rPh>
    <rPh sb="15" eb="17">
      <t>ガイサン</t>
    </rPh>
    <rPh sb="17" eb="19">
      <t>ケイサン</t>
    </rPh>
    <phoneticPr fontId="2"/>
  </si>
  <si>
    <t>※総合課税の所得税率が5％以下の場合→分離課税の所得税率（15％ 30％）を使う場合があります。</t>
    <rPh sb="1" eb="3">
      <t>ソウゴウ</t>
    </rPh>
    <rPh sb="3" eb="5">
      <t>カゼイ</t>
    </rPh>
    <rPh sb="6" eb="8">
      <t>ショトク</t>
    </rPh>
    <rPh sb="8" eb="9">
      <t>ゼイ</t>
    </rPh>
    <rPh sb="9" eb="10">
      <t>リツ</t>
    </rPh>
    <rPh sb="13" eb="15">
      <t>イカ</t>
    </rPh>
    <rPh sb="16" eb="18">
      <t>バアイ</t>
    </rPh>
    <rPh sb="19" eb="21">
      <t>ブンリ</t>
    </rPh>
    <rPh sb="21" eb="23">
      <t>カゼイ</t>
    </rPh>
    <rPh sb="24" eb="26">
      <t>ショトク</t>
    </rPh>
    <rPh sb="26" eb="27">
      <t>ゼイ</t>
    </rPh>
    <rPh sb="27" eb="28">
      <t>リツ</t>
    </rPh>
    <rPh sb="38" eb="39">
      <t>ツカ</t>
    </rPh>
    <rPh sb="40" eb="42">
      <t>バアイ</t>
    </rPh>
    <phoneticPr fontId="2"/>
  </si>
  <si>
    <t>※課税所得金額×10％</t>
    <rPh sb="1" eb="3">
      <t>カゼイ</t>
    </rPh>
    <rPh sb="3" eb="4">
      <t>ショ</t>
    </rPh>
    <rPh sb="4" eb="5">
      <t>トク</t>
    </rPh>
    <rPh sb="5" eb="6">
      <t>キン</t>
    </rPh>
    <rPh sb="6" eb="7">
      <t>ガク</t>
    </rPh>
    <phoneticPr fontId="2"/>
  </si>
  <si>
    <t>に数字を入れてください。</t>
    <rPh sb="1" eb="3">
      <t>スウジ</t>
    </rPh>
    <rPh sb="4" eb="5">
      <t>イ</t>
    </rPh>
    <phoneticPr fontId="2"/>
  </si>
  <si>
    <t>ふるさと納税の寄付金限度額を計算する際、</t>
    <rPh sb="4" eb="6">
      <t>ノウゼイ</t>
    </rPh>
    <rPh sb="7" eb="9">
      <t>キフ</t>
    </rPh>
    <rPh sb="9" eb="10">
      <t>キン</t>
    </rPh>
    <rPh sb="10" eb="12">
      <t>ゲンド</t>
    </rPh>
    <rPh sb="12" eb="13">
      <t>ガク</t>
    </rPh>
    <rPh sb="14" eb="16">
      <t>ケイサン</t>
    </rPh>
    <rPh sb="18" eb="19">
      <t>サイ</t>
    </rPh>
    <phoneticPr fontId="2"/>
  </si>
  <si>
    <t>そこで、概算寄附金限度額計算式を作ってみました。</t>
    <rPh sb="4" eb="6">
      <t>ガイサン</t>
    </rPh>
    <rPh sb="6" eb="9">
      <t>キフキン</t>
    </rPh>
    <rPh sb="9" eb="11">
      <t>ゲンド</t>
    </rPh>
    <rPh sb="11" eb="12">
      <t>ガク</t>
    </rPh>
    <rPh sb="12" eb="14">
      <t>ケイサン</t>
    </rPh>
    <rPh sb="14" eb="15">
      <t>シキ</t>
    </rPh>
    <rPh sb="16" eb="17">
      <t>ツク</t>
    </rPh>
    <phoneticPr fontId="2"/>
  </si>
  <si>
    <t>自己責任でお使いください。</t>
    <rPh sb="0" eb="2">
      <t>ジコ</t>
    </rPh>
    <rPh sb="2" eb="4">
      <t>セキニン</t>
    </rPh>
    <rPh sb="6" eb="7">
      <t>ツカ</t>
    </rPh>
    <phoneticPr fontId="2"/>
  </si>
  <si>
    <r>
      <rPr>
        <sz val="16"/>
        <color theme="1"/>
        <rFont val="ＭＳ Ｐゴシック"/>
        <family val="3"/>
        <charset val="128"/>
        <scheme val="minor"/>
      </rPr>
      <t>土地や建物の譲渡所得が生じた場合には</t>
    </r>
    <r>
      <rPr>
        <sz val="14"/>
        <color theme="1"/>
        <rFont val="ＭＳ Ｐゴシック"/>
        <family val="3"/>
        <charset val="128"/>
        <scheme val="minor"/>
      </rPr>
      <t>通常　限度額が大きくなります。　</t>
    </r>
    <phoneticPr fontId="2"/>
  </si>
  <si>
    <t>～参考～</t>
    <rPh sb="1" eb="3">
      <t>サンコウ</t>
    </rPh>
    <phoneticPr fontId="2"/>
  </si>
  <si>
    <t>※通常こちらの税率を使う</t>
    <rPh sb="1" eb="3">
      <t>ツウジョウ</t>
    </rPh>
    <rPh sb="7" eb="8">
      <t>ゼイ</t>
    </rPh>
    <rPh sb="8" eb="9">
      <t>リツ</t>
    </rPh>
    <rPh sb="10" eb="11">
      <t>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</si>
</sst>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&quot;万円以下&quot;"/>
    <numFmt numFmtId="177" formatCode="General&quot;万円超&quot;"/>
    <numFmt numFmtId="178" formatCode="0.00000_ "/>
    <numFmt numFmtId="179" formatCode="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0" xfId="0" applyFill="1" applyBorder="1">
      <alignment vertical="center"/>
    </xf>
    <xf numFmtId="9" fontId="0" fillId="0" borderId="0" xfId="0" applyNumberFormat="1" applyFill="1">
      <alignment vertical="center"/>
    </xf>
    <xf numFmtId="0" fontId="0" fillId="0" borderId="19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9" fontId="0" fillId="0" borderId="6" xfId="0" applyNumberFormat="1" applyFill="1" applyBorder="1">
      <alignment vertical="center"/>
    </xf>
    <xf numFmtId="9" fontId="0" fillId="0" borderId="15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9" fontId="0" fillId="0" borderId="20" xfId="0" applyNumberFormat="1" applyFill="1" applyBorder="1">
      <alignment vertical="center"/>
    </xf>
    <xf numFmtId="177" fontId="0" fillId="0" borderId="17" xfId="0" applyNumberFormat="1" applyFill="1" applyBorder="1">
      <alignment vertical="center"/>
    </xf>
    <xf numFmtId="9" fontId="0" fillId="0" borderId="7" xfId="0" applyNumberFormat="1" applyFill="1" applyBorder="1">
      <alignment vertical="center"/>
    </xf>
    <xf numFmtId="9" fontId="0" fillId="0" borderId="16" xfId="0" applyNumberFormat="1" applyFill="1" applyBorder="1">
      <alignment vertical="center"/>
    </xf>
    <xf numFmtId="177" fontId="0" fillId="0" borderId="18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9" fontId="0" fillId="0" borderId="14" xfId="0" applyNumberFormat="1" applyFill="1" applyBorder="1">
      <alignment vertical="center"/>
    </xf>
    <xf numFmtId="0" fontId="7" fillId="0" borderId="0" xfId="0" applyFont="1" applyFill="1">
      <alignment vertical="center"/>
    </xf>
    <xf numFmtId="178" fontId="0" fillId="0" borderId="0" xfId="0" applyNumberFormat="1" applyFill="1">
      <alignment vertical="center"/>
    </xf>
    <xf numFmtId="38" fontId="0" fillId="0" borderId="35" xfId="1" applyFont="1" applyFill="1" applyBorder="1">
      <alignment vertical="center"/>
    </xf>
    <xf numFmtId="38" fontId="0" fillId="0" borderId="35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38" fontId="0" fillId="0" borderId="0" xfId="1" applyFont="1" applyFill="1">
      <alignment vertical="center"/>
    </xf>
    <xf numFmtId="38" fontId="0" fillId="0" borderId="1" xfId="0" applyNumberFormat="1" applyFill="1" applyBorder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9" fontId="9" fillId="0" borderId="36" xfId="1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38" fontId="0" fillId="2" borderId="6" xfId="1" applyFont="1" applyFill="1" applyBorder="1">
      <alignment vertical="center"/>
    </xf>
    <xf numFmtId="9" fontId="0" fillId="2" borderId="6" xfId="0" applyNumberFormat="1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8" fillId="0" borderId="22" xfId="0" applyFont="1" applyFill="1" applyBorder="1">
      <alignment vertical="center"/>
    </xf>
    <xf numFmtId="0" fontId="8" fillId="0" borderId="26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10" fillId="0" borderId="21" xfId="0" applyFont="1" applyFill="1" applyBorder="1">
      <alignment vertical="center"/>
    </xf>
    <xf numFmtId="0" fontId="11" fillId="0" borderId="25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179" fontId="0" fillId="0" borderId="11" xfId="0" applyNumberFormat="1" applyFill="1" applyBorder="1">
      <alignment vertical="center"/>
    </xf>
    <xf numFmtId="0" fontId="12" fillId="0" borderId="0" xfId="0" applyFont="1" applyFill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952499</xdr:colOff>
      <xdr:row>33</xdr:row>
      <xdr:rowOff>157371</xdr:rowOff>
    </xdr:from>
    <xdr:to>
      <xdr:col>9</xdr:col>
      <xdr:colOff>16563</xdr:colOff>
      <xdr:row>42</xdr:row>
      <xdr:rowOff>8283</xdr:rowOff>
    </xdr:to>
    <xdr:sp macro="" textlink="">
      <xdr:nvSpPr>
        <xdr:cNvPr id="7" name="角丸四角形 6"/>
        <xdr:cNvSpPr/>
      </xdr:nvSpPr>
      <xdr:spPr>
        <a:xfrm>
          <a:off x="5938629" y="6990523"/>
          <a:ext cx="712304" cy="1441173"/>
        </a:xfrm>
        <a:prstGeom prst="roundRect">
          <a:avLst/>
        </a:prstGeom>
        <a:solidFill>
          <a:schemeClr val="accent1"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681637</xdr:colOff>
      <xdr:row>14</xdr:row>
      <xdr:rowOff>76201</xdr:rowOff>
    </xdr:from>
    <xdr:to>
      <xdr:col>9</xdr:col>
      <xdr:colOff>424543</xdr:colOff>
      <xdr:row>38</xdr:row>
      <xdr:rowOff>21787</xdr:rowOff>
    </xdr:to>
    <xdr:sp macro="" textlink="">
      <xdr:nvSpPr>
        <xdr:cNvPr id="9" name="U ターン矢印 8"/>
        <xdr:cNvSpPr/>
      </xdr:nvSpPr>
      <xdr:spPr>
        <a:xfrm rot="5400000">
          <a:off x="3029582" y="3731727"/>
          <a:ext cx="4931243" cy="3106592"/>
        </a:xfrm>
        <a:custGeom>
          <a:avLst/>
          <a:gdLst>
            <a:gd name="connsiteX0" fmla="*/ 0 w 5617034"/>
            <a:gd name="connsiteY0" fmla="*/ 3253548 h 3253548"/>
            <a:gd name="connsiteX1" fmla="*/ 0 w 5617034"/>
            <a:gd name="connsiteY1" fmla="*/ 306517 h 3253548"/>
            <a:gd name="connsiteX2" fmla="*/ 306517 w 5617034"/>
            <a:gd name="connsiteY2" fmla="*/ 0 h 3253548"/>
            <a:gd name="connsiteX3" fmla="*/ 4522215 w 5617034"/>
            <a:gd name="connsiteY3" fmla="*/ 0 h 3253548"/>
            <a:gd name="connsiteX4" fmla="*/ 4828732 w 5617034"/>
            <a:gd name="connsiteY4" fmla="*/ 306517 h 3253548"/>
            <a:gd name="connsiteX5" fmla="*/ 4828732 w 5617034"/>
            <a:gd name="connsiteY5" fmla="*/ 306517 h 3253548"/>
            <a:gd name="connsiteX6" fmla="*/ 5617034 w 5617034"/>
            <a:gd name="connsiteY6" fmla="*/ 306517 h 3253548"/>
            <a:gd name="connsiteX7" fmla="*/ 4803647 w 5617034"/>
            <a:gd name="connsiteY7" fmla="*/ 470756 h 3253548"/>
            <a:gd name="connsiteX8" fmla="*/ 3990260 w 5617034"/>
            <a:gd name="connsiteY8" fmla="*/ 306517 h 3253548"/>
            <a:gd name="connsiteX9" fmla="*/ 4778562 w 5617034"/>
            <a:gd name="connsiteY9" fmla="*/ 306517 h 3253548"/>
            <a:gd name="connsiteX10" fmla="*/ 4778562 w 5617034"/>
            <a:gd name="connsiteY10" fmla="*/ 306517 h 3253548"/>
            <a:gd name="connsiteX11" fmla="*/ 4522215 w 5617034"/>
            <a:gd name="connsiteY11" fmla="*/ 50170 h 3253548"/>
            <a:gd name="connsiteX12" fmla="*/ 306517 w 5617034"/>
            <a:gd name="connsiteY12" fmla="*/ 50170 h 3253548"/>
            <a:gd name="connsiteX13" fmla="*/ 50170 w 5617034"/>
            <a:gd name="connsiteY13" fmla="*/ 306517 h 3253548"/>
            <a:gd name="connsiteX14" fmla="*/ 50170 w 5617034"/>
            <a:gd name="connsiteY14" fmla="*/ 3253548 h 3253548"/>
            <a:gd name="connsiteX15" fmla="*/ 0 w 5617034"/>
            <a:gd name="connsiteY15" fmla="*/ 3253548 h 3253548"/>
            <a:gd name="connsiteX0" fmla="*/ 0 w 5617034"/>
            <a:gd name="connsiteY0" fmla="*/ 3253548 h 3253548"/>
            <a:gd name="connsiteX1" fmla="*/ 0 w 5617034"/>
            <a:gd name="connsiteY1" fmla="*/ 306517 h 3253548"/>
            <a:gd name="connsiteX2" fmla="*/ 306517 w 5617034"/>
            <a:gd name="connsiteY2" fmla="*/ 0 h 3253548"/>
            <a:gd name="connsiteX3" fmla="*/ 4522215 w 5617034"/>
            <a:gd name="connsiteY3" fmla="*/ 0 h 3253548"/>
            <a:gd name="connsiteX4" fmla="*/ 4828732 w 5617034"/>
            <a:gd name="connsiteY4" fmla="*/ 306517 h 3253548"/>
            <a:gd name="connsiteX5" fmla="*/ 4828732 w 5617034"/>
            <a:gd name="connsiteY5" fmla="*/ 306517 h 3253548"/>
            <a:gd name="connsiteX6" fmla="*/ 5617034 w 5617034"/>
            <a:gd name="connsiteY6" fmla="*/ 306517 h 3253548"/>
            <a:gd name="connsiteX7" fmla="*/ 4803647 w 5617034"/>
            <a:gd name="connsiteY7" fmla="*/ 470756 h 3253548"/>
            <a:gd name="connsiteX8" fmla="*/ 4360374 w 5617034"/>
            <a:gd name="connsiteY8" fmla="*/ 344617 h 3253548"/>
            <a:gd name="connsiteX9" fmla="*/ 4778562 w 5617034"/>
            <a:gd name="connsiteY9" fmla="*/ 306517 h 3253548"/>
            <a:gd name="connsiteX10" fmla="*/ 4778562 w 5617034"/>
            <a:gd name="connsiteY10" fmla="*/ 306517 h 3253548"/>
            <a:gd name="connsiteX11" fmla="*/ 4522215 w 5617034"/>
            <a:gd name="connsiteY11" fmla="*/ 50170 h 3253548"/>
            <a:gd name="connsiteX12" fmla="*/ 306517 w 5617034"/>
            <a:gd name="connsiteY12" fmla="*/ 50170 h 3253548"/>
            <a:gd name="connsiteX13" fmla="*/ 50170 w 5617034"/>
            <a:gd name="connsiteY13" fmla="*/ 306517 h 3253548"/>
            <a:gd name="connsiteX14" fmla="*/ 50170 w 5617034"/>
            <a:gd name="connsiteY14" fmla="*/ 3253548 h 3253548"/>
            <a:gd name="connsiteX15" fmla="*/ 0 w 5617034"/>
            <a:gd name="connsiteY15" fmla="*/ 3253548 h 3253548"/>
            <a:gd name="connsiteX0" fmla="*/ 0 w 5617034"/>
            <a:gd name="connsiteY0" fmla="*/ 3253548 h 3253548"/>
            <a:gd name="connsiteX1" fmla="*/ 0 w 5617034"/>
            <a:gd name="connsiteY1" fmla="*/ 306517 h 3253548"/>
            <a:gd name="connsiteX2" fmla="*/ 306517 w 5617034"/>
            <a:gd name="connsiteY2" fmla="*/ 0 h 3253548"/>
            <a:gd name="connsiteX3" fmla="*/ 4522215 w 5617034"/>
            <a:gd name="connsiteY3" fmla="*/ 0 h 3253548"/>
            <a:gd name="connsiteX4" fmla="*/ 4828732 w 5617034"/>
            <a:gd name="connsiteY4" fmla="*/ 306517 h 3253548"/>
            <a:gd name="connsiteX5" fmla="*/ 4828732 w 5617034"/>
            <a:gd name="connsiteY5" fmla="*/ 306517 h 3253548"/>
            <a:gd name="connsiteX6" fmla="*/ 5617034 w 5617034"/>
            <a:gd name="connsiteY6" fmla="*/ 306517 h 3253548"/>
            <a:gd name="connsiteX7" fmla="*/ 4803647 w 5617034"/>
            <a:gd name="connsiteY7" fmla="*/ 470756 h 3253548"/>
            <a:gd name="connsiteX8" fmla="*/ 4349489 w 5617034"/>
            <a:gd name="connsiteY8" fmla="*/ 257531 h 3253548"/>
            <a:gd name="connsiteX9" fmla="*/ 4778562 w 5617034"/>
            <a:gd name="connsiteY9" fmla="*/ 306517 h 3253548"/>
            <a:gd name="connsiteX10" fmla="*/ 4778562 w 5617034"/>
            <a:gd name="connsiteY10" fmla="*/ 306517 h 3253548"/>
            <a:gd name="connsiteX11" fmla="*/ 4522215 w 5617034"/>
            <a:gd name="connsiteY11" fmla="*/ 50170 h 3253548"/>
            <a:gd name="connsiteX12" fmla="*/ 306517 w 5617034"/>
            <a:gd name="connsiteY12" fmla="*/ 50170 h 3253548"/>
            <a:gd name="connsiteX13" fmla="*/ 50170 w 5617034"/>
            <a:gd name="connsiteY13" fmla="*/ 306517 h 3253548"/>
            <a:gd name="connsiteX14" fmla="*/ 50170 w 5617034"/>
            <a:gd name="connsiteY14" fmla="*/ 3253548 h 3253548"/>
            <a:gd name="connsiteX15" fmla="*/ 0 w 5617034"/>
            <a:gd name="connsiteY15" fmla="*/ 3253548 h 3253548"/>
            <a:gd name="connsiteX0" fmla="*/ 0 w 5219705"/>
            <a:gd name="connsiteY0" fmla="*/ 3253548 h 3253548"/>
            <a:gd name="connsiteX1" fmla="*/ 0 w 5219705"/>
            <a:gd name="connsiteY1" fmla="*/ 306517 h 3253548"/>
            <a:gd name="connsiteX2" fmla="*/ 306517 w 5219705"/>
            <a:gd name="connsiteY2" fmla="*/ 0 h 3253548"/>
            <a:gd name="connsiteX3" fmla="*/ 4522215 w 5219705"/>
            <a:gd name="connsiteY3" fmla="*/ 0 h 3253548"/>
            <a:gd name="connsiteX4" fmla="*/ 4828732 w 5219705"/>
            <a:gd name="connsiteY4" fmla="*/ 306517 h 3253548"/>
            <a:gd name="connsiteX5" fmla="*/ 4828732 w 5219705"/>
            <a:gd name="connsiteY5" fmla="*/ 306517 h 3253548"/>
            <a:gd name="connsiteX6" fmla="*/ 5219705 w 5219705"/>
            <a:gd name="connsiteY6" fmla="*/ 350060 h 3253548"/>
            <a:gd name="connsiteX7" fmla="*/ 4803647 w 5219705"/>
            <a:gd name="connsiteY7" fmla="*/ 470756 h 3253548"/>
            <a:gd name="connsiteX8" fmla="*/ 4349489 w 5219705"/>
            <a:gd name="connsiteY8" fmla="*/ 257531 h 3253548"/>
            <a:gd name="connsiteX9" fmla="*/ 4778562 w 5219705"/>
            <a:gd name="connsiteY9" fmla="*/ 306517 h 3253548"/>
            <a:gd name="connsiteX10" fmla="*/ 4778562 w 5219705"/>
            <a:gd name="connsiteY10" fmla="*/ 306517 h 3253548"/>
            <a:gd name="connsiteX11" fmla="*/ 4522215 w 5219705"/>
            <a:gd name="connsiteY11" fmla="*/ 50170 h 3253548"/>
            <a:gd name="connsiteX12" fmla="*/ 306517 w 5219705"/>
            <a:gd name="connsiteY12" fmla="*/ 50170 h 3253548"/>
            <a:gd name="connsiteX13" fmla="*/ 50170 w 5219705"/>
            <a:gd name="connsiteY13" fmla="*/ 306517 h 3253548"/>
            <a:gd name="connsiteX14" fmla="*/ 50170 w 5219705"/>
            <a:gd name="connsiteY14" fmla="*/ 3253548 h 3253548"/>
            <a:gd name="connsiteX15" fmla="*/ 0 w 5219705"/>
            <a:gd name="connsiteY15" fmla="*/ 3253548 h 3253548"/>
            <a:gd name="connsiteX0" fmla="*/ 0 w 5197937"/>
            <a:gd name="connsiteY0" fmla="*/ 3253548 h 3253548"/>
            <a:gd name="connsiteX1" fmla="*/ 0 w 5197937"/>
            <a:gd name="connsiteY1" fmla="*/ 306517 h 3253548"/>
            <a:gd name="connsiteX2" fmla="*/ 306517 w 5197937"/>
            <a:gd name="connsiteY2" fmla="*/ 0 h 3253548"/>
            <a:gd name="connsiteX3" fmla="*/ 4522215 w 5197937"/>
            <a:gd name="connsiteY3" fmla="*/ 0 h 3253548"/>
            <a:gd name="connsiteX4" fmla="*/ 4828732 w 5197937"/>
            <a:gd name="connsiteY4" fmla="*/ 306517 h 3253548"/>
            <a:gd name="connsiteX5" fmla="*/ 4828732 w 5197937"/>
            <a:gd name="connsiteY5" fmla="*/ 306517 h 3253548"/>
            <a:gd name="connsiteX6" fmla="*/ 5197937 w 5197937"/>
            <a:gd name="connsiteY6" fmla="*/ 279302 h 3253548"/>
            <a:gd name="connsiteX7" fmla="*/ 4803647 w 5197937"/>
            <a:gd name="connsiteY7" fmla="*/ 470756 h 3253548"/>
            <a:gd name="connsiteX8" fmla="*/ 4349489 w 5197937"/>
            <a:gd name="connsiteY8" fmla="*/ 257531 h 3253548"/>
            <a:gd name="connsiteX9" fmla="*/ 4778562 w 5197937"/>
            <a:gd name="connsiteY9" fmla="*/ 306517 h 3253548"/>
            <a:gd name="connsiteX10" fmla="*/ 4778562 w 5197937"/>
            <a:gd name="connsiteY10" fmla="*/ 306517 h 3253548"/>
            <a:gd name="connsiteX11" fmla="*/ 4522215 w 5197937"/>
            <a:gd name="connsiteY11" fmla="*/ 50170 h 3253548"/>
            <a:gd name="connsiteX12" fmla="*/ 306517 w 5197937"/>
            <a:gd name="connsiteY12" fmla="*/ 50170 h 3253548"/>
            <a:gd name="connsiteX13" fmla="*/ 50170 w 5197937"/>
            <a:gd name="connsiteY13" fmla="*/ 306517 h 3253548"/>
            <a:gd name="connsiteX14" fmla="*/ 50170 w 5197937"/>
            <a:gd name="connsiteY14" fmla="*/ 3253548 h 3253548"/>
            <a:gd name="connsiteX15" fmla="*/ 0 w 5197937"/>
            <a:gd name="connsiteY15" fmla="*/ 3253548 h 3253548"/>
            <a:gd name="connsiteX0" fmla="*/ 0 w 4991111"/>
            <a:gd name="connsiteY0" fmla="*/ 3253548 h 3253548"/>
            <a:gd name="connsiteX1" fmla="*/ 0 w 4991111"/>
            <a:gd name="connsiteY1" fmla="*/ 306517 h 3253548"/>
            <a:gd name="connsiteX2" fmla="*/ 306517 w 4991111"/>
            <a:gd name="connsiteY2" fmla="*/ 0 h 3253548"/>
            <a:gd name="connsiteX3" fmla="*/ 4522215 w 4991111"/>
            <a:gd name="connsiteY3" fmla="*/ 0 h 3253548"/>
            <a:gd name="connsiteX4" fmla="*/ 4828732 w 4991111"/>
            <a:gd name="connsiteY4" fmla="*/ 306517 h 3253548"/>
            <a:gd name="connsiteX5" fmla="*/ 4828732 w 4991111"/>
            <a:gd name="connsiteY5" fmla="*/ 306517 h 3253548"/>
            <a:gd name="connsiteX6" fmla="*/ 4991111 w 4991111"/>
            <a:gd name="connsiteY6" fmla="*/ 148674 h 3253548"/>
            <a:gd name="connsiteX7" fmla="*/ 4803647 w 4991111"/>
            <a:gd name="connsiteY7" fmla="*/ 470756 h 3253548"/>
            <a:gd name="connsiteX8" fmla="*/ 4349489 w 4991111"/>
            <a:gd name="connsiteY8" fmla="*/ 257531 h 3253548"/>
            <a:gd name="connsiteX9" fmla="*/ 4778562 w 4991111"/>
            <a:gd name="connsiteY9" fmla="*/ 306517 h 3253548"/>
            <a:gd name="connsiteX10" fmla="*/ 4778562 w 4991111"/>
            <a:gd name="connsiteY10" fmla="*/ 306517 h 3253548"/>
            <a:gd name="connsiteX11" fmla="*/ 4522215 w 4991111"/>
            <a:gd name="connsiteY11" fmla="*/ 50170 h 3253548"/>
            <a:gd name="connsiteX12" fmla="*/ 306517 w 4991111"/>
            <a:gd name="connsiteY12" fmla="*/ 50170 h 3253548"/>
            <a:gd name="connsiteX13" fmla="*/ 50170 w 4991111"/>
            <a:gd name="connsiteY13" fmla="*/ 306517 h 3253548"/>
            <a:gd name="connsiteX14" fmla="*/ 50170 w 4991111"/>
            <a:gd name="connsiteY14" fmla="*/ 3253548 h 3253548"/>
            <a:gd name="connsiteX15" fmla="*/ 0 w 4991111"/>
            <a:gd name="connsiteY15" fmla="*/ 3253548 h 3253548"/>
            <a:gd name="connsiteX0" fmla="*/ 0 w 4991111"/>
            <a:gd name="connsiteY0" fmla="*/ 3253548 h 3253548"/>
            <a:gd name="connsiteX1" fmla="*/ 0 w 4991111"/>
            <a:gd name="connsiteY1" fmla="*/ 306517 h 3253548"/>
            <a:gd name="connsiteX2" fmla="*/ 306517 w 4991111"/>
            <a:gd name="connsiteY2" fmla="*/ 0 h 3253548"/>
            <a:gd name="connsiteX3" fmla="*/ 4522215 w 4991111"/>
            <a:gd name="connsiteY3" fmla="*/ 0 h 3253548"/>
            <a:gd name="connsiteX4" fmla="*/ 4828732 w 4991111"/>
            <a:gd name="connsiteY4" fmla="*/ 306517 h 3253548"/>
            <a:gd name="connsiteX5" fmla="*/ 4828732 w 4991111"/>
            <a:gd name="connsiteY5" fmla="*/ 306517 h 3253548"/>
            <a:gd name="connsiteX6" fmla="*/ 4991111 w 4991111"/>
            <a:gd name="connsiteY6" fmla="*/ 148674 h 3253548"/>
            <a:gd name="connsiteX7" fmla="*/ 4803647 w 4991111"/>
            <a:gd name="connsiteY7" fmla="*/ 470756 h 3253548"/>
            <a:gd name="connsiteX8" fmla="*/ 4594421 w 4991111"/>
            <a:gd name="connsiteY8" fmla="*/ 230317 h 3253548"/>
            <a:gd name="connsiteX9" fmla="*/ 4778562 w 4991111"/>
            <a:gd name="connsiteY9" fmla="*/ 306517 h 3253548"/>
            <a:gd name="connsiteX10" fmla="*/ 4778562 w 4991111"/>
            <a:gd name="connsiteY10" fmla="*/ 306517 h 3253548"/>
            <a:gd name="connsiteX11" fmla="*/ 4522215 w 4991111"/>
            <a:gd name="connsiteY11" fmla="*/ 50170 h 3253548"/>
            <a:gd name="connsiteX12" fmla="*/ 306517 w 4991111"/>
            <a:gd name="connsiteY12" fmla="*/ 50170 h 3253548"/>
            <a:gd name="connsiteX13" fmla="*/ 50170 w 4991111"/>
            <a:gd name="connsiteY13" fmla="*/ 306517 h 3253548"/>
            <a:gd name="connsiteX14" fmla="*/ 50170 w 4991111"/>
            <a:gd name="connsiteY14" fmla="*/ 3253548 h 3253548"/>
            <a:gd name="connsiteX15" fmla="*/ 0 w 4991111"/>
            <a:gd name="connsiteY15" fmla="*/ 3253548 h 3253548"/>
            <a:gd name="connsiteX0" fmla="*/ 0 w 4963900"/>
            <a:gd name="connsiteY0" fmla="*/ 3253548 h 3253548"/>
            <a:gd name="connsiteX1" fmla="*/ 0 w 4963900"/>
            <a:gd name="connsiteY1" fmla="*/ 306517 h 3253548"/>
            <a:gd name="connsiteX2" fmla="*/ 306517 w 4963900"/>
            <a:gd name="connsiteY2" fmla="*/ 0 h 3253548"/>
            <a:gd name="connsiteX3" fmla="*/ 4522215 w 4963900"/>
            <a:gd name="connsiteY3" fmla="*/ 0 h 3253548"/>
            <a:gd name="connsiteX4" fmla="*/ 4828732 w 4963900"/>
            <a:gd name="connsiteY4" fmla="*/ 306517 h 3253548"/>
            <a:gd name="connsiteX5" fmla="*/ 4828732 w 4963900"/>
            <a:gd name="connsiteY5" fmla="*/ 306517 h 3253548"/>
            <a:gd name="connsiteX6" fmla="*/ 4963900 w 4963900"/>
            <a:gd name="connsiteY6" fmla="*/ 254387 h 3253548"/>
            <a:gd name="connsiteX7" fmla="*/ 4803647 w 4963900"/>
            <a:gd name="connsiteY7" fmla="*/ 470756 h 3253548"/>
            <a:gd name="connsiteX8" fmla="*/ 4594421 w 4963900"/>
            <a:gd name="connsiteY8" fmla="*/ 230317 h 3253548"/>
            <a:gd name="connsiteX9" fmla="*/ 4778562 w 4963900"/>
            <a:gd name="connsiteY9" fmla="*/ 306517 h 3253548"/>
            <a:gd name="connsiteX10" fmla="*/ 4778562 w 4963900"/>
            <a:gd name="connsiteY10" fmla="*/ 306517 h 3253548"/>
            <a:gd name="connsiteX11" fmla="*/ 4522215 w 4963900"/>
            <a:gd name="connsiteY11" fmla="*/ 50170 h 3253548"/>
            <a:gd name="connsiteX12" fmla="*/ 306517 w 4963900"/>
            <a:gd name="connsiteY12" fmla="*/ 50170 h 3253548"/>
            <a:gd name="connsiteX13" fmla="*/ 50170 w 4963900"/>
            <a:gd name="connsiteY13" fmla="*/ 306517 h 3253548"/>
            <a:gd name="connsiteX14" fmla="*/ 50170 w 4963900"/>
            <a:gd name="connsiteY14" fmla="*/ 3253548 h 3253548"/>
            <a:gd name="connsiteX15" fmla="*/ 0 w 4963900"/>
            <a:gd name="connsiteY15" fmla="*/ 3253548 h 3253548"/>
            <a:gd name="connsiteX0" fmla="*/ 0 w 4963900"/>
            <a:gd name="connsiteY0" fmla="*/ 3253548 h 3253548"/>
            <a:gd name="connsiteX1" fmla="*/ 0 w 4963900"/>
            <a:gd name="connsiteY1" fmla="*/ 306517 h 3253548"/>
            <a:gd name="connsiteX2" fmla="*/ 306517 w 4963900"/>
            <a:gd name="connsiteY2" fmla="*/ 0 h 3253548"/>
            <a:gd name="connsiteX3" fmla="*/ 4522215 w 4963900"/>
            <a:gd name="connsiteY3" fmla="*/ 0 h 3253548"/>
            <a:gd name="connsiteX4" fmla="*/ 4828732 w 4963900"/>
            <a:gd name="connsiteY4" fmla="*/ 306517 h 3253548"/>
            <a:gd name="connsiteX5" fmla="*/ 4828732 w 4963900"/>
            <a:gd name="connsiteY5" fmla="*/ 306517 h 3253548"/>
            <a:gd name="connsiteX6" fmla="*/ 4963900 w 4963900"/>
            <a:gd name="connsiteY6" fmla="*/ 254387 h 3253548"/>
            <a:gd name="connsiteX7" fmla="*/ 4803647 w 4963900"/>
            <a:gd name="connsiteY7" fmla="*/ 470756 h 3253548"/>
            <a:gd name="connsiteX8" fmla="*/ 4665179 w 4963900"/>
            <a:gd name="connsiteY8" fmla="*/ 258136 h 3253548"/>
            <a:gd name="connsiteX9" fmla="*/ 4778562 w 4963900"/>
            <a:gd name="connsiteY9" fmla="*/ 306517 h 3253548"/>
            <a:gd name="connsiteX10" fmla="*/ 4778562 w 4963900"/>
            <a:gd name="connsiteY10" fmla="*/ 306517 h 3253548"/>
            <a:gd name="connsiteX11" fmla="*/ 4522215 w 4963900"/>
            <a:gd name="connsiteY11" fmla="*/ 50170 h 3253548"/>
            <a:gd name="connsiteX12" fmla="*/ 306517 w 4963900"/>
            <a:gd name="connsiteY12" fmla="*/ 50170 h 3253548"/>
            <a:gd name="connsiteX13" fmla="*/ 50170 w 4963900"/>
            <a:gd name="connsiteY13" fmla="*/ 306517 h 3253548"/>
            <a:gd name="connsiteX14" fmla="*/ 50170 w 4963900"/>
            <a:gd name="connsiteY14" fmla="*/ 3253548 h 3253548"/>
            <a:gd name="connsiteX15" fmla="*/ 0 w 4963900"/>
            <a:gd name="connsiteY15" fmla="*/ 3253548 h 3253548"/>
            <a:gd name="connsiteX0" fmla="*/ 0 w 4963900"/>
            <a:gd name="connsiteY0" fmla="*/ 3253548 h 3253548"/>
            <a:gd name="connsiteX1" fmla="*/ 0 w 4963900"/>
            <a:gd name="connsiteY1" fmla="*/ 306517 h 3253548"/>
            <a:gd name="connsiteX2" fmla="*/ 306517 w 4963900"/>
            <a:gd name="connsiteY2" fmla="*/ 0 h 3253548"/>
            <a:gd name="connsiteX3" fmla="*/ 4522215 w 4963900"/>
            <a:gd name="connsiteY3" fmla="*/ 0 h 3253548"/>
            <a:gd name="connsiteX4" fmla="*/ 4828732 w 4963900"/>
            <a:gd name="connsiteY4" fmla="*/ 306517 h 3253548"/>
            <a:gd name="connsiteX5" fmla="*/ 4828732 w 4963900"/>
            <a:gd name="connsiteY5" fmla="*/ 306517 h 3253548"/>
            <a:gd name="connsiteX6" fmla="*/ 4963900 w 4963900"/>
            <a:gd name="connsiteY6" fmla="*/ 254387 h 3253548"/>
            <a:gd name="connsiteX7" fmla="*/ 4803647 w 4963900"/>
            <a:gd name="connsiteY7" fmla="*/ 426245 h 3253548"/>
            <a:gd name="connsiteX8" fmla="*/ 4665179 w 4963900"/>
            <a:gd name="connsiteY8" fmla="*/ 258136 h 3253548"/>
            <a:gd name="connsiteX9" fmla="*/ 4778562 w 4963900"/>
            <a:gd name="connsiteY9" fmla="*/ 306517 h 3253548"/>
            <a:gd name="connsiteX10" fmla="*/ 4778562 w 4963900"/>
            <a:gd name="connsiteY10" fmla="*/ 306517 h 3253548"/>
            <a:gd name="connsiteX11" fmla="*/ 4522215 w 4963900"/>
            <a:gd name="connsiteY11" fmla="*/ 50170 h 3253548"/>
            <a:gd name="connsiteX12" fmla="*/ 306517 w 4963900"/>
            <a:gd name="connsiteY12" fmla="*/ 50170 h 3253548"/>
            <a:gd name="connsiteX13" fmla="*/ 50170 w 4963900"/>
            <a:gd name="connsiteY13" fmla="*/ 306517 h 3253548"/>
            <a:gd name="connsiteX14" fmla="*/ 50170 w 4963900"/>
            <a:gd name="connsiteY14" fmla="*/ 3253548 h 3253548"/>
            <a:gd name="connsiteX15" fmla="*/ 0 w 4963900"/>
            <a:gd name="connsiteY15" fmla="*/ 3253548 h 3253548"/>
            <a:gd name="connsiteX0" fmla="*/ 0 w 4931243"/>
            <a:gd name="connsiteY0" fmla="*/ 3253548 h 3253548"/>
            <a:gd name="connsiteX1" fmla="*/ 0 w 4931243"/>
            <a:gd name="connsiteY1" fmla="*/ 306517 h 3253548"/>
            <a:gd name="connsiteX2" fmla="*/ 306517 w 4931243"/>
            <a:gd name="connsiteY2" fmla="*/ 0 h 3253548"/>
            <a:gd name="connsiteX3" fmla="*/ 4522215 w 4931243"/>
            <a:gd name="connsiteY3" fmla="*/ 0 h 3253548"/>
            <a:gd name="connsiteX4" fmla="*/ 4828732 w 4931243"/>
            <a:gd name="connsiteY4" fmla="*/ 306517 h 3253548"/>
            <a:gd name="connsiteX5" fmla="*/ 4828732 w 4931243"/>
            <a:gd name="connsiteY5" fmla="*/ 306517 h 3253548"/>
            <a:gd name="connsiteX6" fmla="*/ 4931243 w 4931243"/>
            <a:gd name="connsiteY6" fmla="*/ 248823 h 3253548"/>
            <a:gd name="connsiteX7" fmla="*/ 4803647 w 4931243"/>
            <a:gd name="connsiteY7" fmla="*/ 426245 h 3253548"/>
            <a:gd name="connsiteX8" fmla="*/ 4665179 w 4931243"/>
            <a:gd name="connsiteY8" fmla="*/ 258136 h 3253548"/>
            <a:gd name="connsiteX9" fmla="*/ 4778562 w 4931243"/>
            <a:gd name="connsiteY9" fmla="*/ 306517 h 3253548"/>
            <a:gd name="connsiteX10" fmla="*/ 4778562 w 4931243"/>
            <a:gd name="connsiteY10" fmla="*/ 306517 h 3253548"/>
            <a:gd name="connsiteX11" fmla="*/ 4522215 w 4931243"/>
            <a:gd name="connsiteY11" fmla="*/ 50170 h 3253548"/>
            <a:gd name="connsiteX12" fmla="*/ 306517 w 4931243"/>
            <a:gd name="connsiteY12" fmla="*/ 50170 h 3253548"/>
            <a:gd name="connsiteX13" fmla="*/ 50170 w 4931243"/>
            <a:gd name="connsiteY13" fmla="*/ 306517 h 3253548"/>
            <a:gd name="connsiteX14" fmla="*/ 50170 w 4931243"/>
            <a:gd name="connsiteY14" fmla="*/ 3253548 h 3253548"/>
            <a:gd name="connsiteX15" fmla="*/ 0 w 4931243"/>
            <a:gd name="connsiteY15" fmla="*/ 3253548 h 3253548"/>
            <a:gd name="connsiteX0" fmla="*/ 0 w 4931243"/>
            <a:gd name="connsiteY0" fmla="*/ 3253548 h 3253548"/>
            <a:gd name="connsiteX1" fmla="*/ 0 w 4931243"/>
            <a:gd name="connsiteY1" fmla="*/ 306517 h 3253548"/>
            <a:gd name="connsiteX2" fmla="*/ 306517 w 4931243"/>
            <a:gd name="connsiteY2" fmla="*/ 0 h 3253548"/>
            <a:gd name="connsiteX3" fmla="*/ 4522215 w 4931243"/>
            <a:gd name="connsiteY3" fmla="*/ 0 h 3253548"/>
            <a:gd name="connsiteX4" fmla="*/ 4828732 w 4931243"/>
            <a:gd name="connsiteY4" fmla="*/ 306517 h 3253548"/>
            <a:gd name="connsiteX5" fmla="*/ 4828732 w 4931243"/>
            <a:gd name="connsiteY5" fmla="*/ 306517 h 3253548"/>
            <a:gd name="connsiteX6" fmla="*/ 4931243 w 4931243"/>
            <a:gd name="connsiteY6" fmla="*/ 248823 h 3253548"/>
            <a:gd name="connsiteX7" fmla="*/ 4803647 w 4931243"/>
            <a:gd name="connsiteY7" fmla="*/ 426245 h 3253548"/>
            <a:gd name="connsiteX8" fmla="*/ 4692396 w 4931243"/>
            <a:gd name="connsiteY8" fmla="*/ 269262 h 3253548"/>
            <a:gd name="connsiteX9" fmla="*/ 4778562 w 4931243"/>
            <a:gd name="connsiteY9" fmla="*/ 306517 h 3253548"/>
            <a:gd name="connsiteX10" fmla="*/ 4778562 w 4931243"/>
            <a:gd name="connsiteY10" fmla="*/ 306517 h 3253548"/>
            <a:gd name="connsiteX11" fmla="*/ 4522215 w 4931243"/>
            <a:gd name="connsiteY11" fmla="*/ 50170 h 3253548"/>
            <a:gd name="connsiteX12" fmla="*/ 306517 w 4931243"/>
            <a:gd name="connsiteY12" fmla="*/ 50170 h 3253548"/>
            <a:gd name="connsiteX13" fmla="*/ 50170 w 4931243"/>
            <a:gd name="connsiteY13" fmla="*/ 306517 h 3253548"/>
            <a:gd name="connsiteX14" fmla="*/ 50170 w 4931243"/>
            <a:gd name="connsiteY14" fmla="*/ 3253548 h 3253548"/>
            <a:gd name="connsiteX15" fmla="*/ 0 w 4931243"/>
            <a:gd name="connsiteY15" fmla="*/ 3253548 h 32535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4931243" h="3253548">
              <a:moveTo>
                <a:pt x="0" y="3253548"/>
              </a:moveTo>
              <a:lnTo>
                <a:pt x="0" y="306517"/>
              </a:lnTo>
              <a:cubicBezTo>
                <a:pt x="0" y="137232"/>
                <a:pt x="137232" y="0"/>
                <a:pt x="306517" y="0"/>
              </a:cubicBezTo>
              <a:lnTo>
                <a:pt x="4522215" y="0"/>
              </a:lnTo>
              <a:cubicBezTo>
                <a:pt x="4691500" y="0"/>
                <a:pt x="4828732" y="137232"/>
                <a:pt x="4828732" y="306517"/>
              </a:cubicBezTo>
              <a:lnTo>
                <a:pt x="4828732" y="306517"/>
              </a:lnTo>
              <a:lnTo>
                <a:pt x="4931243" y="248823"/>
              </a:lnTo>
              <a:lnTo>
                <a:pt x="4803647" y="426245"/>
              </a:lnTo>
              <a:lnTo>
                <a:pt x="4692396" y="269262"/>
              </a:lnTo>
              <a:lnTo>
                <a:pt x="4778562" y="306517"/>
              </a:lnTo>
              <a:lnTo>
                <a:pt x="4778562" y="306517"/>
              </a:lnTo>
              <a:cubicBezTo>
                <a:pt x="4778562" y="164940"/>
                <a:pt x="4663792" y="50170"/>
                <a:pt x="4522215" y="50170"/>
              </a:cubicBezTo>
              <a:lnTo>
                <a:pt x="306517" y="50170"/>
              </a:lnTo>
              <a:cubicBezTo>
                <a:pt x="164940" y="50170"/>
                <a:pt x="50170" y="164940"/>
                <a:pt x="50170" y="306517"/>
              </a:cubicBezTo>
              <a:lnTo>
                <a:pt x="50170" y="3253548"/>
              </a:lnTo>
              <a:lnTo>
                <a:pt x="0" y="3253548"/>
              </a:lnTo>
              <a:close/>
            </a:path>
          </a:pathLst>
        </a:custGeom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25" zoomScale="175" zoomScaleNormal="175" workbookViewId="0">
      <selection activeCell="L20" sqref="L20"/>
    </sheetView>
  </sheetViews>
  <sheetFormatPr defaultRowHeight="13.5" x14ac:dyDescent="0.15"/>
  <cols>
    <col min="1" max="1" width="3.375" style="1" bestFit="1" customWidth="1"/>
    <col min="2" max="6" width="9.875" style="1" customWidth="1"/>
    <col min="7" max="8" width="12.625" style="1" customWidth="1"/>
    <col min="9" max="12" width="9" style="1"/>
    <col min="13" max="13" width="16.5" style="1" bestFit="1" customWidth="1"/>
    <col min="14" max="16384" width="9" style="1"/>
  </cols>
  <sheetData>
    <row r="1" spans="1:13" ht="17.25" x14ac:dyDescent="0.15">
      <c r="A1" s="61" t="s">
        <v>40</v>
      </c>
      <c r="B1" s="61"/>
    </row>
    <row r="2" spans="1:13" ht="18.75" x14ac:dyDescent="0.15">
      <c r="A2" s="61" t="s">
        <v>43</v>
      </c>
      <c r="B2" s="61"/>
    </row>
    <row r="3" spans="1:13" ht="17.25" x14ac:dyDescent="0.15">
      <c r="A3" s="61" t="s">
        <v>41</v>
      </c>
      <c r="B3" s="61"/>
    </row>
    <row r="4" spans="1:13" ht="17.25" x14ac:dyDescent="0.15">
      <c r="A4" s="61" t="s">
        <v>42</v>
      </c>
      <c r="B4" s="61"/>
    </row>
    <row r="7" spans="1:13" ht="21" x14ac:dyDescent="0.15">
      <c r="B7" s="37" t="s">
        <v>28</v>
      </c>
    </row>
    <row r="8" spans="1:13" x14ac:dyDescent="0.15">
      <c r="B8" s="48" t="s">
        <v>27</v>
      </c>
    </row>
    <row r="9" spans="1:13" x14ac:dyDescent="0.15">
      <c r="E9" s="51"/>
      <c r="F9" s="1" t="s">
        <v>39</v>
      </c>
    </row>
    <row r="10" spans="1:13" x14ac:dyDescent="0.15">
      <c r="M10" s="38"/>
    </row>
    <row r="11" spans="1:13" ht="14.25" thickBot="1" x14ac:dyDescent="0.2">
      <c r="B11" s="1" t="s">
        <v>29</v>
      </c>
      <c r="E11" s="49">
        <v>1000000</v>
      </c>
      <c r="F11" s="1" t="s">
        <v>30</v>
      </c>
      <c r="H11" s="39">
        <f>TRUNC(E11*20%/(90%-E12*1.021),0)+2000</f>
        <v>357195</v>
      </c>
      <c r="I11" s="1" t="s">
        <v>31</v>
      </c>
    </row>
    <row r="12" spans="1:13" ht="14.25" thickTop="1" x14ac:dyDescent="0.15">
      <c r="C12" s="46" t="s">
        <v>38</v>
      </c>
      <c r="E12" s="50">
        <v>0.33</v>
      </c>
      <c r="F12" s="1" t="s">
        <v>24</v>
      </c>
    </row>
    <row r="14" spans="1:13" ht="14.25" thickBot="1" x14ac:dyDescent="0.2">
      <c r="B14" s="1" t="s">
        <v>32</v>
      </c>
      <c r="E14" s="49">
        <f>+H26</f>
        <v>1500000</v>
      </c>
      <c r="F14" s="1" t="s">
        <v>30</v>
      </c>
      <c r="H14" s="39">
        <f>TRUNC(E14*20%/(90%-E15*1.021),0)</f>
        <v>532793</v>
      </c>
      <c r="I14" s="1" t="s">
        <v>31</v>
      </c>
    </row>
    <row r="15" spans="1:13" ht="14.25" thickTop="1" x14ac:dyDescent="0.15">
      <c r="D15" s="47" t="str">
        <f>IF(E12&lt;=5%,"手入力必要⇒","")</f>
        <v/>
      </c>
      <c r="E15" s="50">
        <f>+E12</f>
        <v>0.33</v>
      </c>
      <c r="F15" s="1" t="str">
        <f>+F12</f>
        <v>所得税率</v>
      </c>
    </row>
    <row r="16" spans="1:13" x14ac:dyDescent="0.15">
      <c r="C16" s="45" t="s">
        <v>37</v>
      </c>
    </row>
    <row r="17" spans="1:13" ht="14.25" thickBot="1" x14ac:dyDescent="0.2">
      <c r="G17" s="1" t="s">
        <v>33</v>
      </c>
      <c r="H17" s="40">
        <f>+H11+H14</f>
        <v>889988</v>
      </c>
      <c r="I17" s="1" t="s">
        <v>31</v>
      </c>
    </row>
    <row r="18" spans="1:13" ht="14.25" thickTop="1" x14ac:dyDescent="0.15"/>
    <row r="19" spans="1:13" x14ac:dyDescent="0.15">
      <c r="B19" s="1" t="s">
        <v>36</v>
      </c>
    </row>
    <row r="20" spans="1:13" x14ac:dyDescent="0.15">
      <c r="C20" s="9" t="s">
        <v>18</v>
      </c>
      <c r="D20" s="9"/>
      <c r="E20" s="41" t="s">
        <v>35</v>
      </c>
      <c r="G20" s="41" t="s">
        <v>25</v>
      </c>
      <c r="H20" s="1" t="s">
        <v>34</v>
      </c>
    </row>
    <row r="21" spans="1:13" x14ac:dyDescent="0.15">
      <c r="C21" s="9" t="s">
        <v>20</v>
      </c>
      <c r="D21" s="9"/>
      <c r="E21" s="49"/>
      <c r="F21" s="1" t="s">
        <v>31</v>
      </c>
      <c r="G21" s="42">
        <v>0.09</v>
      </c>
      <c r="H21" s="43">
        <f>E21*0.09</f>
        <v>0</v>
      </c>
      <c r="I21" s="1" t="s">
        <v>31</v>
      </c>
    </row>
    <row r="22" spans="1:13" x14ac:dyDescent="0.15">
      <c r="C22" s="9" t="s">
        <v>19</v>
      </c>
      <c r="D22" s="9"/>
      <c r="E22" s="49">
        <v>30000000</v>
      </c>
      <c r="F22" s="1" t="s">
        <v>31</v>
      </c>
      <c r="G22" s="42">
        <v>0.05</v>
      </c>
      <c r="H22" s="43">
        <f>E22*0.05</f>
        <v>1500000</v>
      </c>
      <c r="I22" s="1" t="s">
        <v>31</v>
      </c>
    </row>
    <row r="23" spans="1:13" x14ac:dyDescent="0.15">
      <c r="C23" s="9" t="s">
        <v>21</v>
      </c>
      <c r="D23" s="9"/>
      <c r="E23" s="49"/>
      <c r="F23" s="1" t="s">
        <v>31</v>
      </c>
      <c r="G23" s="42">
        <v>0.05</v>
      </c>
      <c r="H23" s="43">
        <f>E23*0.05</f>
        <v>0</v>
      </c>
      <c r="I23" s="1" t="s">
        <v>31</v>
      </c>
    </row>
    <row r="24" spans="1:13" x14ac:dyDescent="0.15">
      <c r="C24" s="9" t="s">
        <v>22</v>
      </c>
      <c r="D24" s="9"/>
      <c r="E24" s="49"/>
      <c r="F24" s="1" t="s">
        <v>31</v>
      </c>
      <c r="G24" s="42">
        <v>0.05</v>
      </c>
      <c r="H24" s="43">
        <f>E24*0.05</f>
        <v>0</v>
      </c>
      <c r="I24" s="1" t="s">
        <v>31</v>
      </c>
    </row>
    <row r="25" spans="1:13" x14ac:dyDescent="0.15">
      <c r="C25" s="9" t="s">
        <v>23</v>
      </c>
      <c r="D25" s="9"/>
      <c r="E25" s="49"/>
      <c r="F25" s="1" t="s">
        <v>31</v>
      </c>
      <c r="G25" s="42">
        <v>0.05</v>
      </c>
      <c r="H25" s="43">
        <f>E25*0.05</f>
        <v>0</v>
      </c>
      <c r="I25" s="1" t="s">
        <v>31</v>
      </c>
    </row>
    <row r="26" spans="1:13" ht="14.25" thickBot="1" x14ac:dyDescent="0.2">
      <c r="C26" s="9"/>
      <c r="D26" s="9"/>
      <c r="E26" s="9"/>
      <c r="H26" s="44">
        <f>SUM(H21:H25)</f>
        <v>1500000</v>
      </c>
      <c r="I26" s="1" t="s">
        <v>31</v>
      </c>
    </row>
    <row r="27" spans="1:13" ht="26.25" customHeight="1" thickTop="1" x14ac:dyDescent="0.15">
      <c r="B27" s="2" t="s">
        <v>44</v>
      </c>
      <c r="M27" s="74"/>
    </row>
    <row r="28" spans="1:13" ht="21.75" thickBot="1" x14ac:dyDescent="0.2">
      <c r="B28" s="3" t="s">
        <v>0</v>
      </c>
    </row>
    <row r="29" spans="1:13" ht="21.75" customHeight="1" x14ac:dyDescent="0.15">
      <c r="A29" s="15"/>
      <c r="B29" s="7" t="s">
        <v>4</v>
      </c>
      <c r="C29" s="16" t="s">
        <v>7</v>
      </c>
      <c r="D29" s="6" t="s">
        <v>10</v>
      </c>
      <c r="E29" s="7"/>
      <c r="F29" s="7"/>
      <c r="G29" s="60" t="s">
        <v>13</v>
      </c>
      <c r="H29" s="5"/>
      <c r="I29" s="8"/>
    </row>
    <row r="30" spans="1:13" ht="21.75" customHeight="1" x14ac:dyDescent="0.15">
      <c r="A30" s="64" t="s">
        <v>1</v>
      </c>
      <c r="B30" s="66" t="s">
        <v>5</v>
      </c>
      <c r="C30" s="62" t="s">
        <v>8</v>
      </c>
      <c r="D30" s="56" t="s">
        <v>11</v>
      </c>
      <c r="E30" s="52"/>
      <c r="F30" s="17"/>
      <c r="G30" s="68" t="s">
        <v>14</v>
      </c>
      <c r="H30" s="69"/>
      <c r="I30" s="70"/>
    </row>
    <row r="31" spans="1:13" ht="21.75" customHeight="1" x14ac:dyDescent="0.15">
      <c r="A31" s="65"/>
      <c r="B31" s="67"/>
      <c r="C31" s="63"/>
      <c r="D31" s="57" t="s">
        <v>12</v>
      </c>
      <c r="E31" s="53"/>
      <c r="F31" s="18"/>
      <c r="G31" s="71"/>
      <c r="H31" s="72"/>
      <c r="I31" s="73"/>
    </row>
    <row r="32" spans="1:13" ht="21.75" customHeight="1" x14ac:dyDescent="0.15">
      <c r="A32" s="19" t="s">
        <v>2</v>
      </c>
      <c r="B32" s="11" t="s">
        <v>6</v>
      </c>
      <c r="C32" s="20" t="s">
        <v>9</v>
      </c>
      <c r="D32" s="58" t="s">
        <v>11</v>
      </c>
      <c r="E32" s="54"/>
      <c r="F32" s="11"/>
      <c r="G32" s="10" t="s">
        <v>15</v>
      </c>
      <c r="H32" s="11"/>
      <c r="I32" s="21"/>
    </row>
    <row r="33" spans="1:9" ht="21.75" customHeight="1" thickBot="1" x14ac:dyDescent="0.2">
      <c r="A33" s="22" t="s">
        <v>3</v>
      </c>
      <c r="B33" s="13" t="s">
        <v>6</v>
      </c>
      <c r="C33" s="23" t="s">
        <v>9</v>
      </c>
      <c r="D33" s="59" t="s">
        <v>17</v>
      </c>
      <c r="E33" s="55"/>
      <c r="F33" s="13"/>
      <c r="G33" s="12" t="s">
        <v>16</v>
      </c>
      <c r="H33" s="13"/>
      <c r="I33" s="24"/>
    </row>
    <row r="34" spans="1:9" ht="14.25" thickBot="1" x14ac:dyDescent="0.2"/>
    <row r="35" spans="1:9" x14ac:dyDescent="0.15">
      <c r="B35" s="15" t="s">
        <v>18</v>
      </c>
      <c r="C35" s="7"/>
      <c r="D35" s="16" t="s">
        <v>24</v>
      </c>
      <c r="E35" s="25" t="s">
        <v>25</v>
      </c>
      <c r="G35" s="4" t="s">
        <v>26</v>
      </c>
      <c r="H35" s="5"/>
      <c r="I35" s="26" t="s">
        <v>24</v>
      </c>
    </row>
    <row r="36" spans="1:9" x14ac:dyDescent="0.15">
      <c r="B36" s="19" t="s">
        <v>20</v>
      </c>
      <c r="C36" s="11"/>
      <c r="D36" s="27">
        <v>0.3</v>
      </c>
      <c r="E36" s="28">
        <v>0.09</v>
      </c>
      <c r="G36" s="19"/>
      <c r="H36" s="29">
        <v>195</v>
      </c>
      <c r="I36" s="30">
        <v>0.05</v>
      </c>
    </row>
    <row r="37" spans="1:9" x14ac:dyDescent="0.15">
      <c r="B37" s="19" t="s">
        <v>19</v>
      </c>
      <c r="C37" s="11"/>
      <c r="D37" s="27">
        <v>0.15</v>
      </c>
      <c r="E37" s="28">
        <v>0.05</v>
      </c>
      <c r="G37" s="31">
        <f>+H36</f>
        <v>195</v>
      </c>
      <c r="H37" s="29">
        <v>330</v>
      </c>
      <c r="I37" s="30">
        <v>0.1</v>
      </c>
    </row>
    <row r="38" spans="1:9" x14ac:dyDescent="0.15">
      <c r="B38" s="19" t="s">
        <v>21</v>
      </c>
      <c r="C38" s="11"/>
      <c r="D38" s="27">
        <v>0.15</v>
      </c>
      <c r="E38" s="28">
        <v>0.05</v>
      </c>
      <c r="G38" s="31">
        <f t="shared" ref="G38:G42" si="0">+H37</f>
        <v>330</v>
      </c>
      <c r="H38" s="29">
        <v>695</v>
      </c>
      <c r="I38" s="30">
        <v>0.2</v>
      </c>
    </row>
    <row r="39" spans="1:9" x14ac:dyDescent="0.15">
      <c r="B39" s="19" t="s">
        <v>22</v>
      </c>
      <c r="C39" s="11"/>
      <c r="D39" s="27">
        <v>0.15</v>
      </c>
      <c r="E39" s="28">
        <v>0.05</v>
      </c>
      <c r="G39" s="31">
        <f t="shared" si="0"/>
        <v>695</v>
      </c>
      <c r="H39" s="29">
        <v>900</v>
      </c>
      <c r="I39" s="30">
        <v>0.23</v>
      </c>
    </row>
    <row r="40" spans="1:9" ht="14.25" thickBot="1" x14ac:dyDescent="0.2">
      <c r="B40" s="22" t="s">
        <v>23</v>
      </c>
      <c r="C40" s="13"/>
      <c r="D40" s="32">
        <v>0.15</v>
      </c>
      <c r="E40" s="33">
        <v>0.05</v>
      </c>
      <c r="G40" s="31">
        <f t="shared" si="0"/>
        <v>900</v>
      </c>
      <c r="H40" s="29">
        <v>1800</v>
      </c>
      <c r="I40" s="30">
        <v>0.33</v>
      </c>
    </row>
    <row r="41" spans="1:9" x14ac:dyDescent="0.15">
      <c r="G41" s="31">
        <f t="shared" si="0"/>
        <v>1800</v>
      </c>
      <c r="H41" s="29">
        <v>4000</v>
      </c>
      <c r="I41" s="30">
        <v>0.4</v>
      </c>
    </row>
    <row r="42" spans="1:9" ht="14.25" thickBot="1" x14ac:dyDescent="0.2">
      <c r="G42" s="34">
        <f t="shared" si="0"/>
        <v>4000</v>
      </c>
      <c r="H42" s="35"/>
      <c r="I42" s="36">
        <v>0.45</v>
      </c>
    </row>
    <row r="43" spans="1:9" x14ac:dyDescent="0.15">
      <c r="H43" s="75" t="s">
        <v>45</v>
      </c>
    </row>
    <row r="44" spans="1:9" x14ac:dyDescent="0.15">
      <c r="I44" s="14"/>
    </row>
  </sheetData>
  <mergeCells count="4">
    <mergeCell ref="C30:C31"/>
    <mergeCell ref="A30:A31"/>
    <mergeCell ref="B30:B31"/>
    <mergeCell ref="G30:I31"/>
  </mergeCells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譲渡所得がある場合のふるさと納税限度額概算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003Yuse</dc:creator>
  <cp:lastModifiedBy>003Yuse</cp:lastModifiedBy>
  <cp:lastPrinted>2019-04-02T01:31:43Z</cp:lastPrinted>
  <dcterms:created xsi:type="dcterms:W3CDTF">2015-04-07T01:21:39Z</dcterms:created>
  <dcterms:modified xsi:type="dcterms:W3CDTF">2019-04-02T01:31:58Z</dcterms:modified>
</cp:coreProperties>
</file>