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yuse\Desktop\"/>
    </mc:Choice>
  </mc:AlternateContent>
  <xr:revisionPtr revIDLastSave="0" documentId="13_ncr:1_{838602FB-702E-417F-AF8F-C2809F4F8F7A}" xr6:coauthVersionLast="47" xr6:coauthVersionMax="47" xr10:uidLastSave="{00000000-0000-0000-0000-000000000000}"/>
  <bookViews>
    <workbookView xWindow="-120" yWindow="-120" windowWidth="29040" windowHeight="15840" xr2:uid="{D1FBCF05-5C23-4C81-89AA-E63FE6F1F86D}"/>
  </bookViews>
  <sheets>
    <sheet name="事業復活支援金計算シート" sheetId="3" r:id="rId1"/>
  </sheets>
  <definedNames>
    <definedName name="_xlnm.Print_Area" localSheetId="0">事業復活支援金計算シート!$A$1:$N$31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3" l="1"/>
  <c r="H28" i="3"/>
  <c r="E43" i="3" l="1"/>
  <c r="E31" i="3"/>
  <c r="E19" i="3"/>
  <c r="E7" i="3"/>
  <c r="H33" i="3"/>
  <c r="H34" i="3"/>
  <c r="H35" i="3"/>
  <c r="H36" i="3"/>
  <c r="I33" i="3"/>
  <c r="I34" i="3"/>
  <c r="I35" i="3"/>
  <c r="I36" i="3"/>
  <c r="I32" i="3"/>
  <c r="H32" i="3"/>
  <c r="G33" i="3"/>
  <c r="G40" i="3" s="1"/>
  <c r="G34" i="3"/>
  <c r="G41" i="3" s="1"/>
  <c r="G35" i="3"/>
  <c r="G42" i="3" s="1"/>
  <c r="G36" i="3"/>
  <c r="G43" i="3" s="1"/>
  <c r="G32" i="3"/>
  <c r="G39" i="3" s="1"/>
  <c r="I39" i="3" l="1"/>
  <c r="H40" i="3"/>
  <c r="H39" i="3"/>
  <c r="H41" i="3"/>
  <c r="H42" i="3"/>
  <c r="I42" i="3"/>
  <c r="H43" i="3"/>
  <c r="I40" i="3"/>
  <c r="I43" i="3"/>
  <c r="I41" i="3"/>
</calcChain>
</file>

<file path=xl/sharedStrings.xml><?xml version="1.0" encoding="utf-8"?>
<sst xmlns="http://schemas.openxmlformats.org/spreadsheetml/2006/main" count="78" uniqueCount="72">
  <si>
    <t>Ｒ2.5</t>
  </si>
  <si>
    <t>Ｒ1.5</t>
    <phoneticPr fontId="2"/>
  </si>
  <si>
    <t>Ｒ1.6</t>
    <phoneticPr fontId="2"/>
  </si>
  <si>
    <t>Ｒ1.7</t>
  </si>
  <si>
    <t>Ｒ1.8</t>
  </si>
  <si>
    <t>Ｒ1.9</t>
  </si>
  <si>
    <t>Ｒ1.10</t>
  </si>
  <si>
    <t>Ｒ1.11</t>
  </si>
  <si>
    <t>Ｒ1.12</t>
  </si>
  <si>
    <t>Ｒ2.1</t>
    <phoneticPr fontId="2"/>
  </si>
  <si>
    <t>Ｒ2.2</t>
  </si>
  <si>
    <t>Ｒ2.3</t>
  </si>
  <si>
    <t>Ｒ2.4</t>
  </si>
  <si>
    <t>Ｒ2.6</t>
  </si>
  <si>
    <t>Ｈ31.2</t>
    <phoneticPr fontId="2"/>
  </si>
  <si>
    <t>Ｈ31.3</t>
    <phoneticPr fontId="2"/>
  </si>
  <si>
    <t>Ｈ31.4</t>
    <phoneticPr fontId="2"/>
  </si>
  <si>
    <t>Ｒ2.7</t>
  </si>
  <si>
    <t>Ｒ2.8</t>
  </si>
  <si>
    <t>Ｒ2.9</t>
  </si>
  <si>
    <t>Ｒ2.10</t>
  </si>
  <si>
    <t>Ｈ31.1</t>
  </si>
  <si>
    <t>Ｒ2.11</t>
  </si>
  <si>
    <t>Ｒ2.12</t>
  </si>
  <si>
    <t>売上</t>
    <rPh sb="0" eb="2">
      <t>ウリアゲ</t>
    </rPh>
    <phoneticPr fontId="2"/>
  </si>
  <si>
    <t>Ｒ3.1</t>
    <phoneticPr fontId="2"/>
  </si>
  <si>
    <t>R3.2</t>
    <phoneticPr fontId="2"/>
  </si>
  <si>
    <t>R3.3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</si>
  <si>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</si>
  <si>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</si>
  <si>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</si>
  <si>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</si>
  <si>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</si>
  <si>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</si>
  <si>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</si>
  <si>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</si>
  <si>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</si>
  <si>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  <phoneticPr fontId="2"/>
  </si>
  <si>
    <t>R4.2</t>
  </si>
  <si>
    <t>R4.3</t>
  </si>
  <si>
    <t>Ｈ30.12</t>
    <phoneticPr fontId="2"/>
  </si>
  <si>
    <t>Ｈ30.11</t>
    <phoneticPr fontId="2"/>
  </si>
  <si>
    <t>2018対応</t>
    <rPh sb="4" eb="6">
      <t>タイオウ</t>
    </rPh>
    <phoneticPr fontId="2"/>
  </si>
  <si>
    <t>2019対応</t>
    <rPh sb="4" eb="6">
      <t>タイオウ</t>
    </rPh>
    <phoneticPr fontId="2"/>
  </si>
  <si>
    <t>2020対応</t>
    <rPh sb="4" eb="6">
      <t>タイオウ</t>
    </rPh>
    <phoneticPr fontId="2"/>
  </si>
  <si>
    <t>11月分</t>
    <phoneticPr fontId="2"/>
  </si>
  <si>
    <t>12月分</t>
    <phoneticPr fontId="2"/>
  </si>
  <si>
    <t>1月分</t>
    <phoneticPr fontId="2"/>
  </si>
  <si>
    <t>2月分</t>
    <phoneticPr fontId="2"/>
  </si>
  <si>
    <t>3月分</t>
    <phoneticPr fontId="2"/>
  </si>
  <si>
    <t>　○売上減少率</t>
    <rPh sb="2" eb="7">
      <t>ウリアゲゲンショウリツ</t>
    </rPh>
    <phoneticPr fontId="2"/>
  </si>
  <si>
    <t>事業復活支援金計算シート</t>
    <rPh sb="0" eb="4">
      <t>ジギョウフッカツ</t>
    </rPh>
    <rPh sb="4" eb="7">
      <t>シエンキン</t>
    </rPh>
    <rPh sb="7" eb="9">
      <t>ケイサン</t>
    </rPh>
    <phoneticPr fontId="2"/>
  </si>
  <si>
    <t>売上減少率</t>
    <rPh sb="0" eb="2">
      <t>ウリアゲ</t>
    </rPh>
    <rPh sb="2" eb="5">
      <t>ゲンショウリツ</t>
    </rPh>
    <phoneticPr fontId="2"/>
  </si>
  <si>
    <t>個人</t>
    <rPh sb="0" eb="2">
      <t>コジン</t>
    </rPh>
    <phoneticPr fontId="2"/>
  </si>
  <si>
    <t>△50％以上</t>
    <rPh sb="4" eb="6">
      <t>イジョウ</t>
    </rPh>
    <phoneticPr fontId="2"/>
  </si>
  <si>
    <t>△30％以上50％未満</t>
    <rPh sb="4" eb="6">
      <t>イジョウ</t>
    </rPh>
    <rPh sb="9" eb="11">
      <t>ミマン</t>
    </rPh>
    <phoneticPr fontId="2"/>
  </si>
  <si>
    <t>納付限度額</t>
    <rPh sb="0" eb="5">
      <t>ノウフゲンドガク</t>
    </rPh>
    <phoneticPr fontId="2"/>
  </si>
  <si>
    <t>※基準年度を含む年上</t>
    <rPh sb="1" eb="5">
      <t>キジュンネンド</t>
    </rPh>
    <rPh sb="6" eb="7">
      <t>フク</t>
    </rPh>
    <rPh sb="8" eb="10">
      <t>トシウエ</t>
    </rPh>
    <phoneticPr fontId="2"/>
  </si>
  <si>
    <t>区分</t>
    <rPh sb="0" eb="2">
      <t>クブン</t>
    </rPh>
    <phoneticPr fontId="2"/>
  </si>
  <si>
    <t>法人年上1億以下</t>
    <rPh sb="0" eb="2">
      <t>ホウジン</t>
    </rPh>
    <rPh sb="2" eb="4">
      <t>トシウエ</t>
    </rPh>
    <rPh sb="5" eb="6">
      <t>オク</t>
    </rPh>
    <rPh sb="6" eb="8">
      <t>イカ</t>
    </rPh>
    <phoneticPr fontId="2"/>
  </si>
  <si>
    <t>法人年上5億以下</t>
    <rPh sb="0" eb="2">
      <t>ホウジン</t>
    </rPh>
    <rPh sb="2" eb="4">
      <t>トシウエ</t>
    </rPh>
    <rPh sb="5" eb="6">
      <t>オク</t>
    </rPh>
    <rPh sb="6" eb="8">
      <t>イカ</t>
    </rPh>
    <phoneticPr fontId="2"/>
  </si>
  <si>
    <t>法人年上5億超</t>
    <rPh sb="0" eb="2">
      <t>ホウジン</t>
    </rPh>
    <rPh sb="2" eb="4">
      <t>トシウエ</t>
    </rPh>
    <rPh sb="5" eb="6">
      <t>オク</t>
    </rPh>
    <rPh sb="6" eb="7">
      <t>チョウ</t>
    </rPh>
    <phoneticPr fontId="2"/>
  </si>
  <si>
    <t>　○給付限度額　　※限度額と基準期間の売上高－対象月売上高×5ケ月の比較</t>
    <rPh sb="2" eb="4">
      <t>キュウフ</t>
    </rPh>
    <rPh sb="4" eb="7">
      <t>ゲンドガク</t>
    </rPh>
    <rPh sb="10" eb="13">
      <t>ゲンドガク</t>
    </rPh>
    <rPh sb="14" eb="18">
      <t>キジュンキカン</t>
    </rPh>
    <rPh sb="19" eb="22">
      <t>ウリアゲダカ</t>
    </rPh>
    <rPh sb="23" eb="26">
      <t>タイショウゲツ</t>
    </rPh>
    <rPh sb="26" eb="29">
      <t>ウリアゲダカ</t>
    </rPh>
    <rPh sb="32" eb="33">
      <t>ゲツ</t>
    </rPh>
    <rPh sb="34" eb="36">
      <t>ヒカク</t>
    </rPh>
    <phoneticPr fontId="2"/>
  </si>
  <si>
    <t>2021年11月分</t>
    <rPh sb="4" eb="5">
      <t>ネン</t>
    </rPh>
    <phoneticPr fontId="2"/>
  </si>
  <si>
    <t>2021年12月分</t>
    <rPh sb="4" eb="5">
      <t>ネン</t>
    </rPh>
    <phoneticPr fontId="2"/>
  </si>
  <si>
    <t>2022年1月分</t>
    <rPh sb="4" eb="5">
      <t>ネン</t>
    </rPh>
    <phoneticPr fontId="2"/>
  </si>
  <si>
    <t>2022年 2月分</t>
    <rPh sb="4" eb="5">
      <t>ネン</t>
    </rPh>
    <phoneticPr fontId="2"/>
  </si>
  <si>
    <t>2022年３月分</t>
    <rPh sb="4" eb="5">
      <t>ネン</t>
    </rPh>
    <phoneticPr fontId="2"/>
  </si>
  <si>
    <t>②区分を入れてください</t>
    <rPh sb="1" eb="3">
      <t>クブン</t>
    </rPh>
    <rPh sb="4" eb="5">
      <t>イ</t>
    </rPh>
    <phoneticPr fontId="2"/>
  </si>
  <si>
    <t>③好きなのを選んでください</t>
    <rPh sb="1" eb="2">
      <t>ス</t>
    </rPh>
    <rPh sb="6" eb="7">
      <t>エラ</t>
    </rPh>
    <phoneticPr fontId="2"/>
  </si>
  <si>
    <t>①売上数値は、今までの計算シート等からコピペしてください。</t>
    <rPh sb="1" eb="3">
      <t>ウリアゲ</t>
    </rPh>
    <rPh sb="3" eb="5">
      <t>スウチ</t>
    </rPh>
    <rPh sb="7" eb="8">
      <t>イマ</t>
    </rPh>
    <rPh sb="11" eb="13">
      <t>ケイサン</t>
    </rPh>
    <rPh sb="16" eb="17">
      <t>トウ</t>
    </rPh>
    <phoneticPr fontId="2"/>
  </si>
  <si>
    <t>※個人の方の不動産収入については、事業所得で申告していない限り、加えなくてよさそうです</t>
    <rPh sb="1" eb="3">
      <t>コジン</t>
    </rPh>
    <rPh sb="4" eb="5">
      <t>カタ</t>
    </rPh>
    <rPh sb="6" eb="11">
      <t>フドウサンシュウニュウ</t>
    </rPh>
    <rPh sb="17" eb="21">
      <t>ジギョウショトク</t>
    </rPh>
    <rPh sb="22" eb="24">
      <t>シンコク</t>
    </rPh>
    <rPh sb="29" eb="30">
      <t>カギ</t>
    </rPh>
    <rPh sb="32" eb="33">
      <t>クワ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</si>
</sst>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##,##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3"/>
      <color rgb="FF000000"/>
      <name val="ＭＳ Ｐゴシック"/>
      <family val="3"/>
      <charset val="128"/>
    </font>
    <font>
      <b/>
      <sz val="10.95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theme="1" tint="4.9989318521683403E-2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fgColor rgb="FFFF0000"/>
        <bgColor auto="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38" fontId="3" fillId="0" borderId="0" xfId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8" fontId="5" fillId="0" borderId="0" xfId="1" applyFont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1" xfId="1" applyFont="1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ill="1" applyBorder="1">
      <alignment vertical="center"/>
    </xf>
    <xf numFmtId="177" fontId="8" fillId="0" borderId="2" xfId="0" applyNumberFormat="1" applyFont="1" applyFill="1" applyBorder="1" applyAlignment="1">
      <alignment horizontal="right"/>
    </xf>
    <xf numFmtId="177" fontId="8" fillId="0" borderId="2" xfId="0" applyNumberFormat="1" applyFont="1" applyFill="1" applyBorder="1" applyAlignment="1">
      <alignment horizontal="right" vertical="center"/>
    </xf>
    <xf numFmtId="38" fontId="9" fillId="0" borderId="1" xfId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>
      <alignment vertical="center"/>
    </xf>
    <xf numFmtId="38" fontId="9" fillId="0" borderId="3" xfId="1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76" fontId="4" fillId="4" borderId="7" xfId="0" applyNumberFormat="1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176" fontId="4" fillId="5" borderId="4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76" fontId="4" fillId="5" borderId="7" xfId="0" applyNumberFormat="1" applyFont="1" applyFill="1" applyBorder="1" applyAlignment="1">
      <alignment horizontal="center" vertical="center"/>
    </xf>
    <xf numFmtId="176" fontId="4" fillId="5" borderId="9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right"/>
    </xf>
    <xf numFmtId="176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right"/>
    </xf>
    <xf numFmtId="38" fontId="0" fillId="5" borderId="1" xfId="1" applyFont="1" applyFill="1" applyBorder="1" applyAlignment="1">
      <alignment horizontal="right" vertical="center"/>
    </xf>
    <xf numFmtId="38" fontId="0" fillId="2" borderId="1" xfId="1" applyFont="1" applyFill="1" applyBorder="1" applyAlignment="1">
      <alignment horizontal="right" vertical="center"/>
    </xf>
    <xf numFmtId="38" fontId="0" fillId="4" borderId="1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8" fontId="10" fillId="0" borderId="1" xfId="1" applyFont="1" applyBorder="1">
      <alignment vertical="center"/>
    </xf>
    <xf numFmtId="38" fontId="10" fillId="0" borderId="1" xfId="1" applyFont="1" applyFill="1" applyBorder="1">
      <alignment vertical="center"/>
    </xf>
    <xf numFmtId="38" fontId="10" fillId="0" borderId="0" xfId="1" applyFont="1">
      <alignment vertical="center"/>
    </xf>
    <xf numFmtId="38" fontId="10" fillId="0" borderId="0" xfId="1" applyFont="1" applyFill="1" applyBorder="1">
      <alignment vertical="center"/>
    </xf>
    <xf numFmtId="0" fontId="10" fillId="3" borderId="15" xfId="0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2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6" borderId="17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strike val="0"/>
        <color rgb="FFFF0000"/>
      </font>
      <fill>
        <patternFill patternType="gray125">
          <fgColor rgb="FFFF0000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25</xdr:row>
      <xdr:rowOff>161925</xdr:rowOff>
    </xdr:from>
    <xdr:to>
      <xdr:col>9</xdr:col>
      <xdr:colOff>9524</xdr:colOff>
      <xdr:row>27</xdr:row>
      <xdr:rowOff>76200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41DD071C-1871-4D7E-A062-1C8E7D9D3BC8}"/>
            </a:ext>
          </a:extLst>
        </xdr:cNvPr>
        <xdr:cNvSpPr/>
      </xdr:nvSpPr>
      <xdr:spPr>
        <a:xfrm>
          <a:off x="8963025" y="6400800"/>
          <a:ext cx="1114424" cy="4095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9</xdr:col>
      <xdr:colOff>104775</xdr:colOff>
      <xdr:row>38</xdr:row>
      <xdr:rowOff>180975</xdr:rowOff>
    </xdr:from>
    <xdr:to>
      <xdr:col>9</xdr:col>
      <xdr:colOff>1219199</xdr:colOff>
      <xdr:row>40</xdr:row>
      <xdr:rowOff>114300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2C142A9C-1627-4C74-A269-FE22224F6DC8}"/>
            </a:ext>
          </a:extLst>
        </xdr:cNvPr>
        <xdr:cNvSpPr/>
      </xdr:nvSpPr>
      <xdr:spPr>
        <a:xfrm>
          <a:off x="10172700" y="9305925"/>
          <a:ext cx="1114424" cy="4095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4</xdr:row>
      <xdr:rowOff>9525</xdr:rowOff>
    </xdr:from>
    <xdr:to>
      <xdr:col>4</xdr:col>
      <xdr:colOff>1162049</xdr:colOff>
      <xdr:row>5</xdr:row>
      <xdr:rowOff>180975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9D243513-00E3-49D9-B588-4C04EC0DDE4A}"/>
            </a:ext>
          </a:extLst>
        </xdr:cNvPr>
        <xdr:cNvSpPr/>
      </xdr:nvSpPr>
      <xdr:spPr>
        <a:xfrm>
          <a:off x="3962400" y="971550"/>
          <a:ext cx="1114424" cy="4095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3D7FA-AD01-488A-BF1E-7CEA0902E3BE}">
  <sheetPr>
    <pageSetUpPr fitToPage="1"/>
  </sheetPr>
  <dimension ref="A1:M43"/>
  <sheetViews>
    <sheetView tabSelected="1" zoomScaleNormal="100" workbookViewId="0">
      <selection activeCell="F11" sqref="F11"/>
    </sheetView>
  </sheetViews>
  <sheetFormatPr defaultRowHeight="18.75" x14ac:dyDescent="0.4"/>
  <cols>
    <col min="2" max="3" width="14.125" customWidth="1"/>
    <col min="4" max="4" width="14.125" style="1" customWidth="1"/>
    <col min="5" max="5" width="16.25" customWidth="1"/>
    <col min="6" max="6" width="15" customWidth="1"/>
    <col min="7" max="10" width="16.5" customWidth="1"/>
  </cols>
  <sheetData>
    <row r="1" spans="1:9" x14ac:dyDescent="0.4">
      <c r="A1" s="8" t="s">
        <v>51</v>
      </c>
    </row>
    <row r="2" spans="1:9" ht="19.5" thickBot="1" x14ac:dyDescent="0.45">
      <c r="D2" s="5" t="s">
        <v>24</v>
      </c>
    </row>
    <row r="3" spans="1:9" x14ac:dyDescent="0.15">
      <c r="B3" s="24">
        <v>43434</v>
      </c>
      <c r="C3" s="25" t="s">
        <v>41</v>
      </c>
      <c r="D3" s="47">
        <v>1500000</v>
      </c>
      <c r="E3" s="75" t="s">
        <v>70</v>
      </c>
      <c r="F3" s="76"/>
      <c r="G3" s="76"/>
      <c r="H3" s="76"/>
      <c r="I3" s="76"/>
    </row>
    <row r="4" spans="1:9" x14ac:dyDescent="0.15">
      <c r="B4" s="26">
        <v>43465</v>
      </c>
      <c r="C4" s="23" t="s">
        <v>40</v>
      </c>
      <c r="D4" s="49">
        <v>300000</v>
      </c>
      <c r="E4" s="75"/>
      <c r="F4" s="76"/>
      <c r="G4" s="76"/>
      <c r="H4" s="76"/>
      <c r="I4" s="76"/>
    </row>
    <row r="5" spans="1:9" x14ac:dyDescent="0.15">
      <c r="B5" s="26">
        <v>43496</v>
      </c>
      <c r="C5" s="23" t="s">
        <v>21</v>
      </c>
      <c r="D5" s="49">
        <v>250000</v>
      </c>
      <c r="E5" s="75"/>
      <c r="F5" s="76"/>
      <c r="G5" s="76"/>
      <c r="H5" s="76"/>
      <c r="I5" s="76"/>
    </row>
    <row r="6" spans="1:9" x14ac:dyDescent="0.15">
      <c r="B6" s="26">
        <v>43497</v>
      </c>
      <c r="C6" s="23" t="s">
        <v>14</v>
      </c>
      <c r="D6" s="49">
        <v>250000</v>
      </c>
      <c r="F6" s="74" t="s">
        <v>71</v>
      </c>
    </row>
    <row r="7" spans="1:9" ht="19.5" thickBot="1" x14ac:dyDescent="0.45">
      <c r="B7" s="27">
        <v>43525</v>
      </c>
      <c r="C7" s="28" t="s">
        <v>15</v>
      </c>
      <c r="D7" s="66">
        <v>250000</v>
      </c>
      <c r="E7" s="16">
        <f>SUM(D3:D7)</f>
        <v>2550000</v>
      </c>
    </row>
    <row r="8" spans="1:9" x14ac:dyDescent="0.4">
      <c r="B8" s="2">
        <v>43556</v>
      </c>
      <c r="C8" s="3" t="s">
        <v>16</v>
      </c>
      <c r="D8" s="22">
        <v>1500000</v>
      </c>
    </row>
    <row r="9" spans="1:9" x14ac:dyDescent="0.4">
      <c r="B9" s="2">
        <v>43586</v>
      </c>
      <c r="C9" s="3" t="s">
        <v>1</v>
      </c>
      <c r="D9" s="11">
        <v>1500000</v>
      </c>
    </row>
    <row r="10" spans="1:9" x14ac:dyDescent="0.4">
      <c r="B10" s="2">
        <v>43617</v>
      </c>
      <c r="C10" s="3" t="s">
        <v>2</v>
      </c>
      <c r="D10" s="11">
        <v>1500000</v>
      </c>
    </row>
    <row r="11" spans="1:9" x14ac:dyDescent="0.4">
      <c r="B11" s="2">
        <v>43647</v>
      </c>
      <c r="C11" s="3" t="s">
        <v>3</v>
      </c>
      <c r="D11" s="11">
        <v>1500000</v>
      </c>
    </row>
    <row r="12" spans="1:9" x14ac:dyDescent="0.4">
      <c r="B12" s="2">
        <v>43678</v>
      </c>
      <c r="C12" s="3" t="s">
        <v>4</v>
      </c>
      <c r="D12" s="11">
        <v>1500000</v>
      </c>
    </row>
    <row r="13" spans="1:9" x14ac:dyDescent="0.4">
      <c r="B13" s="2">
        <v>43709</v>
      </c>
      <c r="C13" s="3" t="s">
        <v>5</v>
      </c>
      <c r="D13" s="12">
        <v>1500000</v>
      </c>
    </row>
    <row r="14" spans="1:9" ht="19.5" thickBot="1" x14ac:dyDescent="0.45">
      <c r="B14" s="2">
        <v>43739</v>
      </c>
      <c r="C14" s="3" t="s">
        <v>6</v>
      </c>
      <c r="D14" s="29">
        <v>1500000</v>
      </c>
    </row>
    <row r="15" spans="1:9" x14ac:dyDescent="0.4">
      <c r="B15" s="39">
        <v>43770</v>
      </c>
      <c r="C15" s="40" t="s">
        <v>7</v>
      </c>
      <c r="D15" s="67">
        <v>2000000</v>
      </c>
    </row>
    <row r="16" spans="1:9" x14ac:dyDescent="0.4">
      <c r="B16" s="41">
        <v>43800</v>
      </c>
      <c r="C16" s="30" t="s">
        <v>8</v>
      </c>
      <c r="D16" s="68">
        <v>2000000</v>
      </c>
    </row>
    <row r="17" spans="2:13" x14ac:dyDescent="0.4">
      <c r="B17" s="41">
        <v>43831</v>
      </c>
      <c r="C17" s="30" t="s">
        <v>9</v>
      </c>
      <c r="D17" s="68">
        <v>1500000</v>
      </c>
    </row>
    <row r="18" spans="2:13" x14ac:dyDescent="0.4">
      <c r="B18" s="41">
        <v>43862</v>
      </c>
      <c r="C18" s="30" t="s">
        <v>10</v>
      </c>
      <c r="D18" s="68">
        <v>1000000</v>
      </c>
    </row>
    <row r="19" spans="2:13" ht="19.5" thickBot="1" x14ac:dyDescent="0.2">
      <c r="B19" s="42">
        <v>43891</v>
      </c>
      <c r="C19" s="43" t="s">
        <v>11</v>
      </c>
      <c r="D19" s="52">
        <v>1000000</v>
      </c>
      <c r="E19" s="16">
        <f>SUM(D15:D19)</f>
        <v>7500000</v>
      </c>
    </row>
    <row r="20" spans="2:13" x14ac:dyDescent="0.4">
      <c r="B20" s="2">
        <v>43922</v>
      </c>
      <c r="C20" s="3" t="s">
        <v>12</v>
      </c>
      <c r="D20" s="22">
        <v>500000</v>
      </c>
    </row>
    <row r="21" spans="2:13" x14ac:dyDescent="0.15">
      <c r="B21" s="2">
        <v>43952</v>
      </c>
      <c r="C21" s="3" t="s">
        <v>0</v>
      </c>
      <c r="D21" s="10">
        <v>500000</v>
      </c>
      <c r="H21" s="58"/>
      <c r="I21" s="20"/>
      <c r="J21" s="20"/>
      <c r="K21" s="9"/>
      <c r="L21" s="9"/>
      <c r="M21" s="9"/>
    </row>
    <row r="22" spans="2:13" x14ac:dyDescent="0.15">
      <c r="B22" s="2">
        <v>43983</v>
      </c>
      <c r="C22" s="3" t="s">
        <v>13</v>
      </c>
      <c r="D22" s="10">
        <v>500000</v>
      </c>
      <c r="F22" s="58" t="s">
        <v>56</v>
      </c>
      <c r="H22" s="70"/>
      <c r="I22" s="70"/>
      <c r="J22" s="70"/>
      <c r="K22" s="9"/>
      <c r="L22" s="9"/>
      <c r="M22" s="9"/>
    </row>
    <row r="23" spans="2:13" x14ac:dyDescent="0.15">
      <c r="B23" s="2">
        <v>44013</v>
      </c>
      <c r="C23" s="3" t="s">
        <v>17</v>
      </c>
      <c r="D23" s="10">
        <v>500000</v>
      </c>
      <c r="F23" s="59" t="s">
        <v>52</v>
      </c>
      <c r="G23" s="59" t="s">
        <v>53</v>
      </c>
      <c r="H23" s="59" t="s">
        <v>59</v>
      </c>
      <c r="I23" s="59" t="s">
        <v>60</v>
      </c>
      <c r="J23" s="60" t="s">
        <v>61</v>
      </c>
      <c r="K23" s="9"/>
      <c r="L23" s="9"/>
      <c r="M23" s="9"/>
    </row>
    <row r="24" spans="2:13" x14ac:dyDescent="0.15">
      <c r="B24" s="2">
        <v>44044</v>
      </c>
      <c r="C24" s="3" t="s">
        <v>18</v>
      </c>
      <c r="D24" s="10">
        <v>500000</v>
      </c>
      <c r="F24" s="69" t="s">
        <v>54</v>
      </c>
      <c r="G24" s="61">
        <v>500000</v>
      </c>
      <c r="H24" s="61">
        <v>1000000</v>
      </c>
      <c r="I24" s="61">
        <v>1500000</v>
      </c>
      <c r="J24" s="62">
        <v>2500000</v>
      </c>
      <c r="K24" s="9"/>
      <c r="L24" s="9"/>
      <c r="M24" s="9"/>
    </row>
    <row r="25" spans="2:13" x14ac:dyDescent="0.4">
      <c r="B25" s="2">
        <v>44075</v>
      </c>
      <c r="C25" s="3" t="s">
        <v>19</v>
      </c>
      <c r="D25" s="12">
        <v>500000</v>
      </c>
      <c r="F25" s="69" t="s">
        <v>55</v>
      </c>
      <c r="G25" s="61">
        <v>300000</v>
      </c>
      <c r="H25" s="61">
        <v>600000</v>
      </c>
      <c r="I25" s="61">
        <v>900000</v>
      </c>
      <c r="J25" s="62">
        <v>1500000</v>
      </c>
      <c r="K25" s="9"/>
      <c r="L25" s="9"/>
      <c r="M25" s="9"/>
    </row>
    <row r="26" spans="2:13" ht="19.5" thickBot="1" x14ac:dyDescent="0.2">
      <c r="B26" s="2">
        <v>44105</v>
      </c>
      <c r="C26" s="3" t="s">
        <v>20</v>
      </c>
      <c r="D26" s="31">
        <v>500000</v>
      </c>
      <c r="F26" s="21"/>
      <c r="G26" s="63"/>
      <c r="H26" s="63" t="s">
        <v>57</v>
      </c>
      <c r="I26" s="63"/>
      <c r="J26" s="64"/>
      <c r="K26" s="9"/>
      <c r="L26" s="9"/>
      <c r="M26" s="9"/>
    </row>
    <row r="27" spans="2:13" ht="19.5" thickBot="1" x14ac:dyDescent="0.2">
      <c r="B27" s="34">
        <v>44136</v>
      </c>
      <c r="C27" s="35" t="s">
        <v>22</v>
      </c>
      <c r="D27" s="47">
        <v>500000</v>
      </c>
      <c r="G27" s="65" t="s">
        <v>58</v>
      </c>
      <c r="H27" s="73" t="s">
        <v>53</v>
      </c>
      <c r="J27" s="72" t="s">
        <v>68</v>
      </c>
      <c r="K27" s="9"/>
      <c r="M27" s="9"/>
    </row>
    <row r="28" spans="2:13" x14ac:dyDescent="0.15">
      <c r="B28" s="36">
        <v>44166</v>
      </c>
      <c r="C28" s="33" t="s">
        <v>23</v>
      </c>
      <c r="D28" s="49">
        <v>500000</v>
      </c>
      <c r="G28" s="69" t="s">
        <v>54</v>
      </c>
      <c r="H28" s="6">
        <f>INDEX(G24:J25,MATCH(G28,F24:F25,0),MATCH(H27,G23:J23,0))</f>
        <v>500000</v>
      </c>
      <c r="J28" s="9"/>
      <c r="K28" s="9"/>
      <c r="L28" s="9"/>
      <c r="M28" s="9"/>
    </row>
    <row r="29" spans="2:13" x14ac:dyDescent="0.15">
      <c r="B29" s="36">
        <v>44197</v>
      </c>
      <c r="C29" s="33" t="s">
        <v>25</v>
      </c>
      <c r="D29" s="49">
        <v>500000</v>
      </c>
      <c r="G29" s="69" t="s">
        <v>55</v>
      </c>
      <c r="H29" s="7">
        <f>INDEX(G24:J25,MATCH(G29,F24:F25,0),MATCH(H27,G23:J23,0))</f>
        <v>300000</v>
      </c>
      <c r="J29" s="9"/>
      <c r="K29" s="9"/>
      <c r="L29" s="9"/>
      <c r="M29" s="9"/>
    </row>
    <row r="30" spans="2:13" x14ac:dyDescent="0.15">
      <c r="B30" s="36">
        <v>44228</v>
      </c>
      <c r="C30" s="33" t="s">
        <v>26</v>
      </c>
      <c r="D30" s="49">
        <v>500000</v>
      </c>
      <c r="G30" s="71" t="s">
        <v>50</v>
      </c>
      <c r="J30" s="9"/>
      <c r="K30" s="9"/>
      <c r="L30" s="9"/>
      <c r="M30" s="9"/>
    </row>
    <row r="31" spans="2:13" ht="19.5" thickBot="1" x14ac:dyDescent="0.2">
      <c r="B31" s="37">
        <v>44256</v>
      </c>
      <c r="C31" s="38" t="s">
        <v>27</v>
      </c>
      <c r="D31" s="52">
        <v>500000</v>
      </c>
      <c r="E31" s="16">
        <f>SUM(D27:D31)</f>
        <v>2500000</v>
      </c>
      <c r="G31" s="17" t="s">
        <v>44</v>
      </c>
      <c r="H31" s="18" t="s">
        <v>43</v>
      </c>
      <c r="I31" s="19" t="s">
        <v>42</v>
      </c>
      <c r="J31" s="9"/>
      <c r="K31" s="9"/>
      <c r="L31" s="9"/>
      <c r="M31" s="9"/>
    </row>
    <row r="32" spans="2:13" x14ac:dyDescent="0.15">
      <c r="B32" s="2">
        <v>44287</v>
      </c>
      <c r="C32" s="3" t="s">
        <v>28</v>
      </c>
      <c r="D32" s="32">
        <v>500000</v>
      </c>
      <c r="F32" s="56" t="s">
        <v>45</v>
      </c>
      <c r="G32" s="13" t="str">
        <f>IF(D39/D27&lt;0.5,"50％以上",IF(D39/D27&lt;0.7,"30％以上",""))</f>
        <v/>
      </c>
      <c r="H32" s="14" t="str">
        <f>IF(D39/D15&lt;0.5,"50％以上",IF(D39/D15&lt;0.7,"30％以上",""))</f>
        <v>50％以上</v>
      </c>
      <c r="I32" s="15" t="str">
        <f>IF(D39/D3&lt;0.5,"50％以上",IF(D39/D3&lt;0.7,"30％以上",""))</f>
        <v>50％以上</v>
      </c>
      <c r="J32" s="9"/>
      <c r="K32" s="9"/>
      <c r="L32" s="9"/>
      <c r="M32" s="9"/>
    </row>
    <row r="33" spans="2:13" x14ac:dyDescent="0.15">
      <c r="B33" s="2">
        <v>44317</v>
      </c>
      <c r="C33" s="3" t="s">
        <v>29</v>
      </c>
      <c r="D33" s="10">
        <v>500000</v>
      </c>
      <c r="F33" s="56" t="s">
        <v>46</v>
      </c>
      <c r="G33" s="13" t="str">
        <f>IF(D40/D28&lt;0.5,"50％以上",IF(D40/D28&lt;0.7,"30％以上",""))</f>
        <v/>
      </c>
      <c r="H33" s="14" t="str">
        <f>IF(D40/D16&lt;0.5,"50％以上",IF(D40/D16&lt;0.7,"30％以上",""))</f>
        <v>50％以上</v>
      </c>
      <c r="I33" s="15" t="str">
        <f>IF(D40/D4&lt;0.5,"50％以上",IF(D40/D4&lt;0.7,"30％以上",""))</f>
        <v/>
      </c>
      <c r="J33" s="9"/>
      <c r="K33" s="9"/>
      <c r="M33" s="9"/>
    </row>
    <row r="34" spans="2:13" x14ac:dyDescent="0.15">
      <c r="B34" s="2">
        <v>44348</v>
      </c>
      <c r="C34" s="3" t="s">
        <v>30</v>
      </c>
      <c r="D34" s="10">
        <v>500000</v>
      </c>
      <c r="F34" s="56" t="s">
        <v>47</v>
      </c>
      <c r="G34" s="13" t="str">
        <f>IF(D41/D29&lt;0.5,"50％以上",IF(D41/D29&lt;0.7,"30％以上",""))</f>
        <v/>
      </c>
      <c r="H34" s="14" t="str">
        <f>IF(D41/D17&lt;0.5,"50％以上",IF(D41/D17&lt;0.7,"30％以上",""))</f>
        <v>50％以上</v>
      </c>
      <c r="I34" s="15" t="str">
        <f>IF(D41/D5&lt;0.5,"50％以上",IF(D41/D5&lt;0.7,"30％以上",""))</f>
        <v/>
      </c>
      <c r="J34" s="9"/>
      <c r="K34" s="9"/>
      <c r="M34" s="9"/>
    </row>
    <row r="35" spans="2:13" x14ac:dyDescent="0.15">
      <c r="B35" s="2">
        <v>44378</v>
      </c>
      <c r="C35" s="3" t="s">
        <v>31</v>
      </c>
      <c r="D35" s="10">
        <v>500000</v>
      </c>
      <c r="F35" s="56" t="s">
        <v>48</v>
      </c>
      <c r="G35" s="13" t="str">
        <f>IF(D42/D30&lt;0.5,"50％以上",IF(D42/D30&lt;0.7,"30％以上",""))</f>
        <v/>
      </c>
      <c r="H35" s="14" t="str">
        <f>IF(D42/D18&lt;0.5,"50％以上",IF(D42/D18&lt;0.7,"30％以上",""))</f>
        <v>30％以上</v>
      </c>
      <c r="I35" s="15" t="str">
        <f>IF(D42/D6&lt;0.5,"50％以上",IF(D42/D6&lt;0.7,"30％以上",""))</f>
        <v/>
      </c>
      <c r="J35" s="9"/>
      <c r="K35" s="9"/>
      <c r="M35" s="9"/>
    </row>
    <row r="36" spans="2:13" x14ac:dyDescent="0.15">
      <c r="B36" s="2">
        <v>44409</v>
      </c>
      <c r="C36" s="3" t="s">
        <v>32</v>
      </c>
      <c r="D36" s="10">
        <v>500000</v>
      </c>
      <c r="F36" s="56" t="s">
        <v>49</v>
      </c>
      <c r="G36" s="13" t="str">
        <f>IF(D43/D31&lt;0.5,"50％以上",IF(D43/D31&lt;0.7,"30％以上",""))</f>
        <v/>
      </c>
      <c r="H36" s="14" t="str">
        <f>IF(D43/D19&lt;0.5,"50％以上",IF(D43/D19&lt;0.7,"30％以上",""))</f>
        <v>30％以上</v>
      </c>
      <c r="I36" s="15" t="str">
        <f>IF(D43/D7&lt;0.5,"50％以上",IF(D43/D7&lt;0.7,"30％以上",""))</f>
        <v/>
      </c>
      <c r="J36" s="9"/>
      <c r="K36" s="9"/>
      <c r="M36" s="9"/>
    </row>
    <row r="37" spans="2:13" x14ac:dyDescent="0.15">
      <c r="B37" s="2">
        <v>44440</v>
      </c>
      <c r="C37" s="3" t="s">
        <v>33</v>
      </c>
      <c r="D37" s="10">
        <v>500000</v>
      </c>
      <c r="G37" s="71" t="s">
        <v>62</v>
      </c>
      <c r="K37" s="9"/>
      <c r="M37" s="9"/>
    </row>
    <row r="38" spans="2:13" ht="19.5" thickBot="1" x14ac:dyDescent="0.2">
      <c r="B38" s="2">
        <v>44470</v>
      </c>
      <c r="C38" s="3" t="s">
        <v>34</v>
      </c>
      <c r="D38" s="31">
        <v>500000</v>
      </c>
      <c r="F38" s="57"/>
      <c r="G38" s="17" t="s">
        <v>44</v>
      </c>
      <c r="H38" s="18" t="s">
        <v>43</v>
      </c>
      <c r="I38" s="19" t="s">
        <v>42</v>
      </c>
      <c r="J38" s="9"/>
      <c r="K38" s="9"/>
      <c r="M38" s="9"/>
    </row>
    <row r="39" spans="2:13" x14ac:dyDescent="0.15">
      <c r="B39" s="45">
        <v>44501</v>
      </c>
      <c r="C39" s="46" t="s">
        <v>35</v>
      </c>
      <c r="D39" s="47">
        <v>500000</v>
      </c>
      <c r="F39" s="56" t="s">
        <v>63</v>
      </c>
      <c r="G39" s="53" t="str">
        <f>IF(G32="50％以上",MIN($H$28,$E$31-D39*5),IF(G32="30％以上",MIN($H$29,$E$31-D39*5),""))</f>
        <v/>
      </c>
      <c r="H39" s="54">
        <f>IF(H32="50％以上",MIN($H$28,$E$19-D39*5),IF(H32="30％以上",MIN($H$29,$E$19-D39*5),""))</f>
        <v>500000</v>
      </c>
      <c r="I39" s="55">
        <f>IF(I32="50％以上",MIN($H$28,$E$7-D39*5),IF(I32="30％以上",MIN($H$29,$E$7-D39*5),""))</f>
        <v>50000</v>
      </c>
    </row>
    <row r="40" spans="2:13" x14ac:dyDescent="0.15">
      <c r="B40" s="48">
        <v>44531</v>
      </c>
      <c r="C40" s="44" t="s">
        <v>36</v>
      </c>
      <c r="D40" s="49">
        <v>500000</v>
      </c>
      <c r="F40" s="56" t="s">
        <v>64</v>
      </c>
      <c r="G40" s="53" t="str">
        <f>IF(G33="50％以上",MIN($H$28,$E$31-D40*5),IF(G33="30％以上",MIN($H$29,$E$31-D40*5),""))</f>
        <v/>
      </c>
      <c r="H40" s="54">
        <f>IF(H33="50％以上",MIN($H$28,$E$19-D40*5),IF(H33="30％以上",MIN($H$29,$E$19-D40*5),""))</f>
        <v>500000</v>
      </c>
      <c r="I40" s="55" t="str">
        <f>IF(I33="50％以上",MIN($H$28,$E$7-D40*5),IF(I33="30％以上",MIN($H$29,$E$7-D40*5),""))</f>
        <v/>
      </c>
      <c r="K40" s="4" t="s">
        <v>69</v>
      </c>
    </row>
    <row r="41" spans="2:13" x14ac:dyDescent="0.15">
      <c r="B41" s="48">
        <v>44562</v>
      </c>
      <c r="C41" s="44" t="s">
        <v>37</v>
      </c>
      <c r="D41" s="49">
        <v>500000</v>
      </c>
      <c r="F41" s="56" t="s">
        <v>65</v>
      </c>
      <c r="G41" s="53" t="str">
        <f>IF(G34="50％以上",MIN($H$28,$E$31-D41*5),IF(G34="30％以上",MIN($H$29,$E$31-D41*5),""))</f>
        <v/>
      </c>
      <c r="H41" s="54">
        <f>IF(H34="50％以上",MIN($H$28,$E$19-D41*5),IF(H34="30％以上",MIN($H$29,$E$19-D41*5),""))</f>
        <v>500000</v>
      </c>
      <c r="I41" s="55" t="str">
        <f>IF(I34="50％以上",MIN($H$28,$E$7-D41*5),IF(I34="30％以上",MIN($H$29,$E$7-D41*5),""))</f>
        <v/>
      </c>
    </row>
    <row r="42" spans="2:13" x14ac:dyDescent="0.15">
      <c r="B42" s="48">
        <v>44593</v>
      </c>
      <c r="C42" s="44" t="s">
        <v>38</v>
      </c>
      <c r="D42" s="49">
        <v>500000</v>
      </c>
      <c r="F42" s="56" t="s">
        <v>66</v>
      </c>
      <c r="G42" s="53" t="str">
        <f>IF(G35="50％以上",MIN($H$28,$E$31-D42*5),IF(G35="30％以上",MIN($H$29,$E$31-D42*5),""))</f>
        <v/>
      </c>
      <c r="H42" s="54">
        <f>IF(H35="50％以上",MIN($H$28,$E$19-D42*5),IF(H35="30％以上",MIN($H$29,$E$19-D42*5),""))</f>
        <v>300000</v>
      </c>
      <c r="I42" s="55" t="str">
        <f>IF(I35="50％以上",MIN($H$28,$E$7-D42*5),IF(I35="30％以上",MIN($H$29,$E$7-D42*5),""))</f>
        <v/>
      </c>
    </row>
    <row r="43" spans="2:13" ht="19.5" thickBot="1" x14ac:dyDescent="0.2">
      <c r="B43" s="50">
        <v>44621</v>
      </c>
      <c r="C43" s="51" t="s">
        <v>39</v>
      </c>
      <c r="D43" s="52">
        <v>500000</v>
      </c>
      <c r="E43" s="16">
        <f>SUM(D39:D43)</f>
        <v>2500000</v>
      </c>
      <c r="F43" s="56" t="s">
        <v>67</v>
      </c>
      <c r="G43" s="53" t="str">
        <f>IF(G36="50％以上",MIN($H$28,$E$31-D43*5),IF(G36="30％以上",MIN($H$29,$E$31-D43*5),""))</f>
        <v/>
      </c>
      <c r="H43" s="54">
        <f>IF(H36="50％以上",MIN($H$28,$E$19-D43*5),IF(H36="30％以上",MIN($H$29,$E$19-D43*5),""))</f>
        <v>300000</v>
      </c>
      <c r="I43" s="55" t="str">
        <f>IF(I36="50％以上",MIN($H$28,$E$7-D43*5),IF(I36="30％以上",MIN($H$29,$E$7-D43*5),""))</f>
        <v/>
      </c>
    </row>
  </sheetData>
  <mergeCells count="1">
    <mergeCell ref="E3:I5"/>
  </mergeCells>
  <phoneticPr fontId="2"/>
  <conditionalFormatting sqref="G39:I43">
    <cfRule type="expression" dxfId="0" priority="1">
      <formula>G39=MAX($G$39:$I$43)</formula>
    </cfRule>
  </conditionalFormatting>
  <dataValidations count="1">
    <dataValidation type="list" allowBlank="1" showInputMessage="1" showErrorMessage="1" sqref="H27" xr:uid="{4CBB4D85-2A6C-4B6F-9773-78DF123FB924}">
      <formula1>$G$23:$J$23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事業復活支援金計算シート</vt:lpstr>
      <vt:lpstr>事業復活支援金計算シート!Print_Area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001yuse</dc:creator>
  <cp:lastModifiedBy>001yuse</cp:lastModifiedBy>
  <cp:lastPrinted>2021-04-27T02:50:03Z</cp:lastPrinted>
  <dcterms:created xsi:type="dcterms:W3CDTF">2020-07-14T04:07:13Z</dcterms:created>
  <dcterms:modified xsi:type="dcterms:W3CDTF">2022-02-26T06:19:03Z</dcterms:modified>
</cp:coreProperties>
</file>